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4" i="1"/>
  <c r="H12" s="1"/>
  <c r="H14" s="1"/>
  <c r="E37"/>
  <c r="Q37"/>
  <c r="O37"/>
  <c r="M37"/>
  <c r="K37"/>
  <c r="H7"/>
  <c r="H9" s="1"/>
  <c r="AS37"/>
  <c r="AQ37"/>
  <c r="AO37"/>
  <c r="AP37"/>
  <c r="AK37"/>
  <c r="AC37"/>
  <c r="AA37"/>
  <c r="Y37"/>
  <c r="W37"/>
  <c r="U37"/>
  <c r="I37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18"/>
  <c r="S17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18"/>
  <c r="R17"/>
  <c r="P37"/>
  <c r="N37"/>
  <c r="L37"/>
  <c r="J37"/>
  <c r="H37"/>
  <c r="AH21"/>
  <c r="AF37"/>
  <c r="AD37"/>
  <c r="AB37"/>
  <c r="Z37"/>
  <c r="X37"/>
  <c r="V37"/>
  <c r="T37"/>
  <c r="AI36"/>
  <c r="AH36"/>
  <c r="AI35"/>
  <c r="AH35"/>
  <c r="AI34"/>
  <c r="AH34"/>
  <c r="AI33"/>
  <c r="AH33"/>
  <c r="AI32"/>
  <c r="AH32"/>
  <c r="AI31"/>
  <c r="AH31"/>
  <c r="AI30"/>
  <c r="AH30"/>
  <c r="AI29"/>
  <c r="AH29"/>
  <c r="AI28"/>
  <c r="AH28"/>
  <c r="AI27"/>
  <c r="AH27"/>
  <c r="AI26"/>
  <c r="AH26"/>
  <c r="AI25"/>
  <c r="AH25"/>
  <c r="AI24"/>
  <c r="AH24"/>
  <c r="AI23"/>
  <c r="AH23"/>
  <c r="AI22"/>
  <c r="AH22"/>
  <c r="AI21"/>
  <c r="AI20"/>
  <c r="AH20"/>
  <c r="AI19"/>
  <c r="AH19"/>
  <c r="AI18"/>
  <c r="AH18"/>
  <c r="AI17"/>
  <c r="AH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17"/>
  <c r="AJ37"/>
  <c r="AL37"/>
  <c r="AN37"/>
  <c r="AR37"/>
  <c r="AT37"/>
  <c r="AV37"/>
  <c r="BD37"/>
  <c r="BH37"/>
  <c r="BG37"/>
  <c r="BC37"/>
  <c r="BF37"/>
  <c r="BB37"/>
  <c r="CA34"/>
  <c r="BZ34"/>
  <c r="BN34"/>
  <c r="AZ37"/>
  <c r="BN18"/>
  <c r="BN19"/>
  <c r="BN20"/>
  <c r="BN21"/>
  <c r="BN22"/>
  <c r="BN23"/>
  <c r="BN24"/>
  <c r="BN25"/>
  <c r="BN26"/>
  <c r="BN27"/>
  <c r="BN28"/>
  <c r="BN29"/>
  <c r="BN30"/>
  <c r="BN31"/>
  <c r="BN32"/>
  <c r="BN33"/>
  <c r="BN35"/>
  <c r="BN36"/>
  <c r="BN17"/>
  <c r="CA25"/>
  <c r="BZ25"/>
  <c r="CA19"/>
  <c r="BZ19"/>
  <c r="CA31"/>
  <c r="BZ31"/>
  <c r="CA24"/>
  <c r="BZ24"/>
  <c r="CA28"/>
  <c r="BZ28"/>
  <c r="CA32"/>
  <c r="BZ32"/>
  <c r="CA29"/>
  <c r="BZ29"/>
  <c r="CA26"/>
  <c r="BZ26"/>
  <c r="CA35"/>
  <c r="BZ35"/>
  <c r="BZ30"/>
  <c r="CA30"/>
  <c r="CA21"/>
  <c r="BZ21"/>
  <c r="CA18"/>
  <c r="BZ18"/>
  <c r="CA33"/>
  <c r="CA27"/>
  <c r="CA22"/>
  <c r="CA23"/>
  <c r="CA20"/>
  <c r="CA36"/>
  <c r="CA17"/>
  <c r="BZ33"/>
  <c r="BZ27"/>
  <c r="BZ22"/>
  <c r="BZ23"/>
  <c r="BZ20"/>
  <c r="BZ36"/>
  <c r="BZ17"/>
  <c r="BY37"/>
  <c r="BX37"/>
  <c r="BW37"/>
  <c r="BV37"/>
  <c r="BU37"/>
  <c r="BT37"/>
  <c r="BS37"/>
  <c r="BR37"/>
  <c r="BP37"/>
  <c r="BQ37"/>
  <c r="H4" l="1"/>
  <c r="C36"/>
  <c r="F36" s="1"/>
  <c r="C32"/>
  <c r="F32" s="1"/>
  <c r="C26"/>
  <c r="F26" s="1"/>
  <c r="C24"/>
  <c r="F24" s="1"/>
  <c r="C22"/>
  <c r="F22" s="1"/>
  <c r="C20"/>
  <c r="F20" s="1"/>
  <c r="C33"/>
  <c r="F33" s="1"/>
  <c r="C31"/>
  <c r="F31" s="1"/>
  <c r="C27"/>
  <c r="F27" s="1"/>
  <c r="C25"/>
  <c r="F25" s="1"/>
  <c r="C23"/>
  <c r="F23" s="1"/>
  <c r="C19"/>
  <c r="F19" s="1"/>
  <c r="C17"/>
  <c r="F17" s="1"/>
  <c r="C34"/>
  <c r="F34" s="1"/>
  <c r="C30"/>
  <c r="F30" s="1"/>
  <c r="C28"/>
  <c r="F28" s="1"/>
  <c r="C18"/>
  <c r="F18" s="1"/>
  <c r="C29"/>
  <c r="F29" s="1"/>
  <c r="C21"/>
  <c r="F21" s="1"/>
  <c r="C35"/>
  <c r="F35" s="1"/>
  <c r="S37"/>
  <c r="R37"/>
  <c r="AI37"/>
  <c r="AH37"/>
  <c r="AY37"/>
  <c r="AX37"/>
  <c r="BN37"/>
  <c r="CA37"/>
  <c r="BZ37"/>
  <c r="BO18"/>
  <c r="D18" s="1"/>
  <c r="G18" s="1"/>
  <c r="BO22"/>
  <c r="D22" s="1"/>
  <c r="G22" s="1"/>
  <c r="BO26"/>
  <c r="D26" s="1"/>
  <c r="G26" s="1"/>
  <c r="BO25"/>
  <c r="D25" s="1"/>
  <c r="G25" s="1"/>
  <c r="BO27"/>
  <c r="D27" s="1"/>
  <c r="G27" s="1"/>
  <c r="BO34"/>
  <c r="D34" s="1"/>
  <c r="G34" s="1"/>
  <c r="BO20"/>
  <c r="D20" s="1"/>
  <c r="G20" s="1"/>
  <c r="BO24"/>
  <c r="D24" s="1"/>
  <c r="G24" s="1"/>
  <c r="BO28"/>
  <c r="D28" s="1"/>
  <c r="G28" s="1"/>
  <c r="BO30"/>
  <c r="D30" s="1"/>
  <c r="G30" s="1"/>
  <c r="BO32"/>
  <c r="D32" s="1"/>
  <c r="G32" s="1"/>
  <c r="BO36"/>
  <c r="D36" s="1"/>
  <c r="G36" s="1"/>
  <c r="BO29"/>
  <c r="D29" s="1"/>
  <c r="G29" s="1"/>
  <c r="BO19"/>
  <c r="D19" s="1"/>
  <c r="G19" s="1"/>
  <c r="BO21"/>
  <c r="D21" s="1"/>
  <c r="G21" s="1"/>
  <c r="BO23"/>
  <c r="D23" s="1"/>
  <c r="G23" s="1"/>
  <c r="BO31"/>
  <c r="D31" s="1"/>
  <c r="G31" s="1"/>
  <c r="BO33"/>
  <c r="D33" s="1"/>
  <c r="G33" s="1"/>
  <c r="BO35"/>
  <c r="D35" s="1"/>
  <c r="G35" s="1"/>
  <c r="BO17"/>
  <c r="D17" s="1"/>
  <c r="G17" s="1"/>
  <c r="C37" l="1"/>
  <c r="D37"/>
  <c r="G37" s="1"/>
  <c r="BO37"/>
  <c r="F37" l="1"/>
  <c r="C3"/>
  <c r="H6" l="1"/>
  <c r="H8" s="1"/>
  <c r="H11"/>
  <c r="H13" s="1"/>
  <c r="H3"/>
</calcChain>
</file>

<file path=xl/sharedStrings.xml><?xml version="1.0" encoding="utf-8"?>
<sst xmlns="http://schemas.openxmlformats.org/spreadsheetml/2006/main" count="114" uniqueCount="90">
  <si>
    <t>jméno</t>
  </si>
  <si>
    <t>Airline</t>
  </si>
  <si>
    <t>radka</t>
  </si>
  <si>
    <t>Lanna</t>
  </si>
  <si>
    <t>HMS</t>
  </si>
  <si>
    <t>na čem</t>
  </si>
  <si>
    <t>kolo</t>
  </si>
  <si>
    <t>1. týden</t>
  </si>
  <si>
    <t>Ifča</t>
  </si>
  <si>
    <t>lehokolo</t>
  </si>
  <si>
    <t>evcas</t>
  </si>
  <si>
    <t>brusle</t>
  </si>
  <si>
    <t>Zuzanka</t>
  </si>
  <si>
    <t>duhac</t>
  </si>
  <si>
    <t>Celkem ujeto</t>
  </si>
  <si>
    <t>čt 2. 5. 13</t>
  </si>
  <si>
    <t>pá 3. 5. 13</t>
  </si>
  <si>
    <t>so 4. 5. 13</t>
  </si>
  <si>
    <t>ne 5. 5. 13</t>
  </si>
  <si>
    <t>CELKEM</t>
  </si>
  <si>
    <t>marrier</t>
  </si>
  <si>
    <t>worldmaya</t>
  </si>
  <si>
    <t>hekynen</t>
  </si>
  <si>
    <t>kancel. židle</t>
  </si>
  <si>
    <t>silnička</t>
  </si>
  <si>
    <t>Kukyn</t>
  </si>
  <si>
    <t>Mášová</t>
  </si>
  <si>
    <t>MTB</t>
  </si>
  <si>
    <t>pb</t>
  </si>
  <si>
    <t>Ludek</t>
  </si>
  <si>
    <t>Ildi</t>
  </si>
  <si>
    <t>Pavel</t>
  </si>
  <si>
    <t>koloběžka</t>
  </si>
  <si>
    <t>st 1. 5. 13</t>
  </si>
  <si>
    <t>dusann</t>
  </si>
  <si>
    <t>kolo, apod.</t>
  </si>
  <si>
    <t>Karka</t>
  </si>
  <si>
    <t>po 6. 5. 13</t>
  </si>
  <si>
    <t>út 7. 5. 13</t>
  </si>
  <si>
    <t>st 8. 5. 13</t>
  </si>
  <si>
    <t>čt 9. 5. 13</t>
  </si>
  <si>
    <t>pá 10. 5. 13</t>
  </si>
  <si>
    <t>so 11. 5. 13</t>
  </si>
  <si>
    <t>ne 12. 5. 13</t>
  </si>
  <si>
    <t>2. týden</t>
  </si>
  <si>
    <t>wíla</t>
  </si>
  <si>
    <t>po 13. 5. 13</t>
  </si>
  <si>
    <t>út 14. 5. 13</t>
  </si>
  <si>
    <t>st 15. 5. 13</t>
  </si>
  <si>
    <t>čt 16. 5. 13</t>
  </si>
  <si>
    <t>pá 17. 5. 13</t>
  </si>
  <si>
    <t>so 18. 5. 13</t>
  </si>
  <si>
    <t>3. týden</t>
  </si>
  <si>
    <t>4. týden</t>
  </si>
  <si>
    <t>ne 19. 5. 13</t>
  </si>
  <si>
    <t>po 20. 5. 13</t>
  </si>
  <si>
    <t>út 21. 5. 13</t>
  </si>
  <si>
    <t>st 22. 5. 13</t>
  </si>
  <si>
    <t>čt 23. 5. 13</t>
  </si>
  <si>
    <t>pá 24. 5. 13</t>
  </si>
  <si>
    <t>so 25. 5. 13</t>
  </si>
  <si>
    <t>ne 26. 5. 13</t>
  </si>
  <si>
    <t>5. týden</t>
  </si>
  <si>
    <t>po 27. 5. 13</t>
  </si>
  <si>
    <t>út 28. 5. 13</t>
  </si>
  <si>
    <t>st 29. 5. 13</t>
  </si>
  <si>
    <t>čt 30. 5. 13</t>
  </si>
  <si>
    <t>pá 31. 5. 13</t>
  </si>
  <si>
    <t>celkem účastníků</t>
  </si>
  <si>
    <t>celkem ujeto</t>
  </si>
  <si>
    <t>km</t>
  </si>
  <si>
    <t>km na 1 den</t>
  </si>
  <si>
    <t>celkem km/účastník</t>
  </si>
  <si>
    <t>km za den/účastník</t>
  </si>
  <si>
    <t>km na 1 cykloden</t>
  </si>
  <si>
    <t>osob</t>
  </si>
  <si>
    <t>dnů</t>
  </si>
  <si>
    <t>celkem cyklodnů</t>
  </si>
  <si>
    <t>(cykloden = není 0 km)</t>
  </si>
  <si>
    <t>celkem výškových metrů</t>
  </si>
  <si>
    <t>v.m.</t>
  </si>
  <si>
    <t>celkem v.m./účastník</t>
  </si>
  <si>
    <t>v.n. za den/účastníka</t>
  </si>
  <si>
    <t>v.m. na 1 den</t>
  </si>
  <si>
    <t>v.m. na 1 cykloden</t>
  </si>
  <si>
    <t>celkem kalendářních dnů</t>
  </si>
  <si>
    <t>v.m. za den/účastníkcykloden</t>
  </si>
  <si>
    <t>Trocha statistiky:</t>
  </si>
  <si>
    <t>CELKEM cyklodnů</t>
  </si>
  <si>
    <t>PRŮMĚR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</si>
</sst>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000"/>
    <numFmt numFmtId="166" formatCode="0.00000"/>
    <numFmt numFmtId="167" formatCode="#,##0.000"/>
    <numFmt numFmtId="168" formatCode="#,##0.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i/>
      <sz val="11"/>
      <color theme="0" tint="-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b/>
      <i/>
      <sz val="11"/>
      <color rgb="FFFF6600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0" fontId="2" fillId="0" borderId="1" xfId="0" applyFont="1" applyBorder="1"/>
    <xf numFmtId="164" fontId="3" fillId="0" borderId="0" xfId="0" applyNumberFormat="1" applyFont="1" applyAlignment="1">
      <alignment horizontal="center"/>
    </xf>
    <xf numFmtId="0" fontId="1" fillId="0" borderId="1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3" fontId="14" fillId="0" borderId="21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67" fontId="15" fillId="0" borderId="7" xfId="0" applyNumberFormat="1" applyFont="1" applyBorder="1" applyAlignment="1">
      <alignment horizontal="center"/>
    </xf>
    <xf numFmtId="167" fontId="11" fillId="0" borderId="2" xfId="0" applyNumberFormat="1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167" fontId="14" fillId="0" borderId="2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167" fontId="17" fillId="0" borderId="2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4" fontId="17" fillId="0" borderId="7" xfId="0" applyNumberFormat="1" applyFont="1" applyBorder="1" applyAlignment="1">
      <alignment horizontal="center"/>
    </xf>
    <xf numFmtId="168" fontId="11" fillId="0" borderId="2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4" fontId="18" fillId="0" borderId="7" xfId="0" applyNumberFormat="1" applyFont="1" applyBorder="1" applyAlignment="1">
      <alignment horizontal="center"/>
    </xf>
    <xf numFmtId="167" fontId="18" fillId="0" borderId="2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" fontId="3" fillId="0" borderId="0" xfId="0" applyNumberFormat="1" applyFont="1"/>
    <xf numFmtId="168" fontId="6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12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8" fontId="12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0" fillId="0" borderId="1" xfId="0" applyNumberFormat="1" applyFont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168" fontId="14" fillId="0" borderId="23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3" fontId="1" fillId="0" borderId="22" xfId="0" applyNumberFormat="1" applyFont="1" applyBorder="1"/>
    <xf numFmtId="3" fontId="3" fillId="0" borderId="22" xfId="0" applyNumberFormat="1" applyFont="1" applyBorder="1"/>
    <xf numFmtId="3" fontId="6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3" fillId="0" borderId="11" xfId="0" applyNumberFormat="1" applyFont="1" applyBorder="1"/>
    <xf numFmtId="3" fontId="5" fillId="0" borderId="11" xfId="0" applyNumberFormat="1" applyFont="1" applyBorder="1" applyAlignment="1">
      <alignment horizontal="center"/>
    </xf>
    <xf numFmtId="3" fontId="0" fillId="0" borderId="0" xfId="0" applyNumberFormat="1"/>
    <xf numFmtId="3" fontId="1" fillId="0" borderId="16" xfId="0" applyNumberFormat="1" applyFont="1" applyBorder="1"/>
    <xf numFmtId="3" fontId="3" fillId="0" borderId="16" xfId="0" applyNumberFormat="1" applyFont="1" applyBorder="1"/>
    <xf numFmtId="3" fontId="3" fillId="0" borderId="9" xfId="0" applyNumberFormat="1" applyFont="1" applyBorder="1"/>
    <xf numFmtId="3" fontId="5" fillId="0" borderId="7" xfId="0" applyNumberFormat="1" applyFont="1" applyBorder="1" applyAlignment="1">
      <alignment horizontal="center"/>
    </xf>
    <xf numFmtId="164" fontId="1" fillId="0" borderId="16" xfId="0" applyNumberFormat="1" applyFont="1" applyBorder="1"/>
    <xf numFmtId="164" fontId="3" fillId="0" borderId="16" xfId="0" applyNumberFormat="1" applyFont="1" applyBorder="1"/>
    <xf numFmtId="164" fontId="6" fillId="0" borderId="14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3" fillId="0" borderId="9" xfId="0" applyNumberFormat="1" applyFont="1" applyBorder="1"/>
    <xf numFmtId="164" fontId="7" fillId="0" borderId="10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0" fillId="0" borderId="0" xfId="0" applyNumberFormat="1"/>
    <xf numFmtId="164" fontId="16" fillId="0" borderId="18" xfId="0" applyNumberFormat="1" applyFont="1" applyBorder="1" applyAlignment="1">
      <alignment horizontal="center"/>
    </xf>
    <xf numFmtId="164" fontId="3" fillId="0" borderId="7" xfId="0" applyNumberFormat="1" applyFont="1" applyBorder="1"/>
    <xf numFmtId="164" fontId="7" fillId="0" borderId="8" xfId="0" applyNumberFormat="1" applyFont="1" applyBorder="1" applyAlignment="1">
      <alignment horizontal="center"/>
    </xf>
    <xf numFmtId="165" fontId="1" fillId="0" borderId="16" xfId="0" applyNumberFormat="1" applyFont="1" applyBorder="1" applyAlignment="1"/>
    <xf numFmtId="165" fontId="3" fillId="0" borderId="16" xfId="0" applyNumberFormat="1" applyFont="1" applyBorder="1" applyAlignment="1"/>
    <xf numFmtId="165" fontId="15" fillId="0" borderId="11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165" fontId="17" fillId="0" borderId="7" xfId="0" applyNumberFormat="1" applyFont="1" applyBorder="1" applyAlignment="1">
      <alignment horizontal="center"/>
    </xf>
    <xf numFmtId="165" fontId="18" fillId="0" borderId="7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3" fillId="0" borderId="7" xfId="0" applyNumberFormat="1" applyFont="1" applyBorder="1" applyAlignment="1"/>
    <xf numFmtId="165" fontId="7" fillId="0" borderId="8" xfId="0" applyNumberFormat="1" applyFont="1" applyBorder="1" applyAlignment="1">
      <alignment horizontal="center"/>
    </xf>
    <xf numFmtId="165" fontId="0" fillId="0" borderId="0" xfId="0" applyNumberFormat="1" applyAlignment="1"/>
    <xf numFmtId="3" fontId="3" fillId="0" borderId="7" xfId="0" applyNumberFormat="1" applyFont="1" applyBorder="1"/>
    <xf numFmtId="167" fontId="1" fillId="0" borderId="16" xfId="0" applyNumberFormat="1" applyFont="1" applyBorder="1"/>
    <xf numFmtId="167" fontId="3" fillId="0" borderId="16" xfId="0" applyNumberFormat="1" applyFont="1" applyBorder="1"/>
    <xf numFmtId="167" fontId="6" fillId="0" borderId="14" xfId="0" applyNumberFormat="1" applyFont="1" applyBorder="1" applyAlignment="1">
      <alignment horizontal="center"/>
    </xf>
    <xf numFmtId="167" fontId="14" fillId="0" borderId="14" xfId="0" applyNumberFormat="1" applyFont="1" applyBorder="1" applyAlignment="1">
      <alignment horizontal="center"/>
    </xf>
    <xf numFmtId="167" fontId="16" fillId="0" borderId="19" xfId="0" applyNumberFormat="1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167" fontId="18" fillId="0" borderId="7" xfId="0" applyNumberFormat="1" applyFont="1" applyBorder="1" applyAlignment="1">
      <alignment horizontal="center"/>
    </xf>
    <xf numFmtId="167" fontId="3" fillId="0" borderId="9" xfId="0" applyNumberFormat="1" applyFont="1" applyBorder="1"/>
    <xf numFmtId="167" fontId="7" fillId="0" borderId="10" xfId="0" applyNumberFormat="1" applyFont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167" fontId="0" fillId="0" borderId="0" xfId="0" applyNumberFormat="1"/>
    <xf numFmtId="4" fontId="1" fillId="0" borderId="16" xfId="0" applyNumberFormat="1" applyFont="1" applyBorder="1"/>
    <xf numFmtId="4" fontId="3" fillId="0" borderId="16" xfId="0" applyNumberFormat="1" applyFont="1" applyBorder="1"/>
    <xf numFmtId="4" fontId="6" fillId="0" borderId="14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9" fillId="0" borderId="7" xfId="0" applyNumberFormat="1" applyFont="1" applyBorder="1" applyAlignment="1">
      <alignment horizontal="center"/>
    </xf>
    <xf numFmtId="4" fontId="3" fillId="0" borderId="9" xfId="0" applyNumberFormat="1" applyFont="1" applyBorder="1"/>
    <xf numFmtId="4" fontId="7" fillId="0" borderId="10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0" fillId="0" borderId="0" xfId="0" applyNumberFormat="1"/>
    <xf numFmtId="4" fontId="3" fillId="0" borderId="7" xfId="0" applyNumberFormat="1" applyFont="1" applyBorder="1"/>
    <xf numFmtId="4" fontId="7" fillId="0" borderId="8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3" fillId="0" borderId="5" xfId="0" applyNumberFormat="1" applyFont="1" applyBorder="1"/>
    <xf numFmtId="1" fontId="18" fillId="0" borderId="1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2"/>
  <sheetViews>
    <sheetView tabSelected="1" workbookViewId="0">
      <selection activeCell="P3" sqref="P3"/>
    </sheetView>
  </sheetViews>
  <sheetFormatPr defaultRowHeight="15"/>
  <cols>
    <col min="1" max="1" width="10.85546875" style="1" bestFit="1" customWidth="1"/>
    <col min="2" max="2" width="12" style="3" bestFit="1" customWidth="1"/>
    <col min="3" max="3" width="11.140625" style="14" customWidth="1"/>
    <col min="4" max="4" width="6.7109375" style="2" customWidth="1"/>
    <col min="5" max="5" width="16.5703125" style="2" customWidth="1"/>
    <col min="6" max="6" width="9.140625" style="2" customWidth="1"/>
    <col min="7" max="7" width="4.5703125" style="2" customWidth="1"/>
    <col min="8" max="8" width="9.5703125" style="2" customWidth="1"/>
    <col min="9" max="9" width="4.5703125" style="2" customWidth="1"/>
    <col min="10" max="10" width="9.140625" style="2" customWidth="1"/>
    <col min="11" max="11" width="4.5703125" style="19" customWidth="1"/>
    <col min="12" max="12" width="9.140625" style="19" customWidth="1"/>
    <col min="13" max="13" width="4.5703125" style="19" customWidth="1"/>
    <col min="14" max="14" width="8.140625" style="19" customWidth="1"/>
    <col min="15" max="15" width="4.5703125" style="19" customWidth="1"/>
    <col min="16" max="16" width="8.140625" style="19" customWidth="1"/>
    <col min="17" max="17" width="4.5703125" style="19" customWidth="1"/>
    <col min="18" max="18" width="8.140625" style="19" customWidth="1"/>
    <col min="19" max="19" width="4.5703125" style="19" customWidth="1"/>
    <col min="20" max="20" width="9.140625" style="19" customWidth="1"/>
    <col min="21" max="21" width="4.5703125" style="20" customWidth="1"/>
    <col min="22" max="22" width="9.140625" style="20" customWidth="1"/>
    <col min="23" max="23" width="4.5703125" style="19" customWidth="1"/>
    <col min="24" max="24" width="9.140625" style="19" customWidth="1"/>
    <col min="25" max="25" width="4.5703125" style="19" customWidth="1"/>
    <col min="26" max="26" width="9.140625" style="19" customWidth="1"/>
    <col min="27" max="27" width="4.5703125" style="19" customWidth="1"/>
    <col min="28" max="28" width="9.140625" style="19" customWidth="1"/>
    <col min="29" max="29" width="4.5703125" style="19" customWidth="1"/>
    <col min="30" max="30" width="7.140625" style="19" customWidth="1"/>
    <col min="31" max="31" width="5.28515625" style="19" customWidth="1"/>
    <col min="32" max="32" width="7.140625" style="19" customWidth="1"/>
    <col min="33" max="33" width="5.42578125" style="19" customWidth="1"/>
    <col min="34" max="34" width="9.5703125" style="19" customWidth="1"/>
    <col min="35" max="35" width="6" style="19" customWidth="1"/>
    <col min="36" max="36" width="9.140625" style="19" customWidth="1"/>
    <col min="37" max="37" width="4.5703125" style="20" customWidth="1"/>
    <col min="38" max="38" width="9.140625" style="20" customWidth="1"/>
    <col min="39" max="39" width="2.5703125" style="19" customWidth="1"/>
    <col min="40" max="40" width="9.140625" style="19" customWidth="1"/>
    <col min="41" max="41" width="4.5703125" style="19" customWidth="1"/>
    <col min="42" max="42" width="9.140625" style="19" customWidth="1"/>
    <col min="43" max="43" width="4.5703125" style="19" customWidth="1"/>
    <col min="44" max="44" width="9.140625" style="19" customWidth="1"/>
    <col min="45" max="45" width="4.5703125" style="19" customWidth="1"/>
    <col min="46" max="46" width="7.140625" style="19" customWidth="1"/>
    <col min="47" max="47" width="4.140625" style="19" customWidth="1"/>
    <col min="48" max="48" width="7.140625" style="19" customWidth="1"/>
    <col min="49" max="49" width="4.7109375" style="19" customWidth="1"/>
    <col min="50" max="50" width="9.5703125" style="19" customWidth="1"/>
    <col min="51" max="51" width="6" style="19" customWidth="1"/>
    <col min="52" max="52" width="8.140625" style="19" customWidth="1"/>
    <col min="53" max="53" width="2.5703125" style="20" customWidth="1"/>
    <col min="54" max="54" width="8.140625" style="20" customWidth="1"/>
    <col min="55" max="55" width="4.5703125" style="19" customWidth="1"/>
    <col min="56" max="56" width="7.140625" style="19" customWidth="1"/>
    <col min="57" max="57" width="2.5703125" style="19" customWidth="1"/>
    <col min="58" max="58" width="8.140625" style="19" customWidth="1"/>
    <col min="59" max="59" width="4.5703125" style="19" customWidth="1"/>
    <col min="60" max="60" width="7.140625" style="19" customWidth="1"/>
    <col min="61" max="61" width="4.140625" style="19" customWidth="1"/>
    <col min="62" max="64" width="6.140625" style="19" customWidth="1"/>
    <col min="65" max="65" width="5.42578125" style="19" customWidth="1"/>
    <col min="66" max="66" width="9.5703125" style="19" customWidth="1"/>
    <col min="67" max="67" width="4.5703125" style="19" customWidth="1"/>
    <col min="68" max="68" width="8.5703125" style="19" customWidth="1"/>
    <col min="69" max="69" width="2" style="20" customWidth="1"/>
    <col min="70" max="70" width="9.5703125" style="20" customWidth="1"/>
    <col min="71" max="71" width="3" style="14" customWidth="1"/>
    <col min="72" max="72" width="9.5703125" style="2" customWidth="1"/>
    <col min="73" max="73" width="4" style="14" customWidth="1"/>
    <col min="74" max="74" width="7.5703125" style="2" customWidth="1"/>
    <col min="75" max="75" width="3" style="14" customWidth="1"/>
    <col min="76" max="76" width="7.5703125" style="2" customWidth="1"/>
    <col min="77" max="77" width="3.42578125" style="14" customWidth="1"/>
    <col min="78" max="78" width="9.140625" style="2" customWidth="1"/>
    <col min="79" max="79" width="4.5703125" style="14" customWidth="1"/>
    <col min="80" max="80" width="6.7109375" style="2" customWidth="1"/>
    <col min="81" max="81" width="10.140625" style="15" customWidth="1"/>
    <col min="82" max="82" width="6.7109375" style="5" customWidth="1"/>
  </cols>
  <sheetData>
    <row r="1" spans="1:79">
      <c r="A1" s="145" t="s">
        <v>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79">
      <c r="A2" s="1" t="s">
        <v>68</v>
      </c>
      <c r="C2" s="56">
        <v>20</v>
      </c>
      <c r="D2" s="58" t="s">
        <v>75</v>
      </c>
      <c r="E2" s="58"/>
      <c r="F2" s="58"/>
      <c r="G2" s="58"/>
      <c r="H2" s="58"/>
      <c r="I2" s="58"/>
      <c r="J2" s="58"/>
    </row>
    <row r="3" spans="1:79">
      <c r="A3" s="1" t="s">
        <v>69</v>
      </c>
      <c r="C3" s="62">
        <f>C37</f>
        <v>5165.0313999999998</v>
      </c>
      <c r="D3" s="58" t="s">
        <v>70</v>
      </c>
      <c r="E3" s="58"/>
      <c r="F3" s="58"/>
      <c r="G3" s="63" t="s">
        <v>72</v>
      </c>
      <c r="H3" s="61">
        <f>C3/C2</f>
        <v>258.25157000000002</v>
      </c>
      <c r="I3" s="59" t="s">
        <v>70</v>
      </c>
      <c r="J3" s="58"/>
    </row>
    <row r="4" spans="1:79">
      <c r="A4" s="1" t="s">
        <v>79</v>
      </c>
      <c r="C4" s="65">
        <f>D37</f>
        <v>4198</v>
      </c>
      <c r="D4" s="58" t="s">
        <v>80</v>
      </c>
      <c r="E4" s="58"/>
      <c r="F4" s="58"/>
      <c r="G4" s="63" t="s">
        <v>81</v>
      </c>
      <c r="H4" s="64">
        <f>C4/C2</f>
        <v>209.9</v>
      </c>
      <c r="I4" s="59" t="s">
        <v>80</v>
      </c>
      <c r="J4" s="58"/>
    </row>
    <row r="5" spans="1:79">
      <c r="C5" s="62"/>
      <c r="D5" s="58"/>
      <c r="E5" s="58"/>
      <c r="F5" s="58"/>
      <c r="G5" s="63"/>
      <c r="H5" s="61"/>
      <c r="I5" s="59"/>
      <c r="J5" s="58"/>
    </row>
    <row r="6" spans="1:79">
      <c r="A6" s="1" t="s">
        <v>85</v>
      </c>
      <c r="C6" s="56">
        <v>31</v>
      </c>
      <c r="D6" s="58" t="s">
        <v>76</v>
      </c>
      <c r="E6" s="58"/>
      <c r="F6" s="58"/>
      <c r="G6" s="63" t="s">
        <v>71</v>
      </c>
      <c r="H6" s="61">
        <f>C3/C6</f>
        <v>166.61391612903225</v>
      </c>
      <c r="I6" s="59" t="s">
        <v>70</v>
      </c>
      <c r="J6" s="58"/>
    </row>
    <row r="7" spans="1:79">
      <c r="C7" s="56"/>
      <c r="D7" s="58"/>
      <c r="E7" s="58"/>
      <c r="F7" s="58"/>
      <c r="G7" s="63" t="s">
        <v>83</v>
      </c>
      <c r="H7" s="64">
        <f>C4/C6</f>
        <v>135.41935483870967</v>
      </c>
      <c r="I7" s="59" t="s">
        <v>80</v>
      </c>
      <c r="J7" s="58"/>
    </row>
    <row r="8" spans="1:79">
      <c r="G8" s="63" t="s">
        <v>73</v>
      </c>
      <c r="H8" s="61">
        <f>H6/C2</f>
        <v>8.3306958064516117</v>
      </c>
      <c r="I8" s="59" t="s">
        <v>70</v>
      </c>
    </row>
    <row r="9" spans="1:79">
      <c r="G9" s="63" t="s">
        <v>82</v>
      </c>
      <c r="H9" s="64">
        <f>H7/C2</f>
        <v>6.7709677419354835</v>
      </c>
      <c r="I9" s="59" t="s">
        <v>80</v>
      </c>
    </row>
    <row r="10" spans="1:79">
      <c r="G10" s="64"/>
      <c r="H10" s="61"/>
      <c r="I10" s="59"/>
      <c r="K10" s="60"/>
    </row>
    <row r="11" spans="1:79">
      <c r="A11" s="1" t="s">
        <v>77</v>
      </c>
      <c r="C11" s="56">
        <v>27</v>
      </c>
      <c r="D11" s="58" t="s">
        <v>76</v>
      </c>
      <c r="E11" s="58"/>
      <c r="F11" s="58"/>
      <c r="G11" s="63" t="s">
        <v>74</v>
      </c>
      <c r="H11" s="61">
        <f>C3/C11</f>
        <v>191.29745925925926</v>
      </c>
      <c r="I11" s="59" t="s">
        <v>70</v>
      </c>
      <c r="J11" s="58"/>
    </row>
    <row r="12" spans="1:79">
      <c r="A12" t="s">
        <v>78</v>
      </c>
      <c r="C12" s="56"/>
      <c r="D12" s="58"/>
      <c r="E12" s="58"/>
      <c r="F12" s="58"/>
      <c r="G12" s="63" t="s">
        <v>84</v>
      </c>
      <c r="H12" s="64">
        <f>C4/C11</f>
        <v>155.4814814814815</v>
      </c>
      <c r="I12" s="59" t="s">
        <v>80</v>
      </c>
      <c r="J12" s="58"/>
    </row>
    <row r="13" spans="1:79">
      <c r="C13" s="56"/>
      <c r="G13" s="63" t="s">
        <v>73</v>
      </c>
      <c r="H13" s="61">
        <f>H11/C2</f>
        <v>9.5648729629629621</v>
      </c>
      <c r="I13" s="59" t="s">
        <v>70</v>
      </c>
      <c r="K13" s="60"/>
    </row>
    <row r="14" spans="1:79">
      <c r="G14" s="63" t="s">
        <v>86</v>
      </c>
      <c r="H14" s="64">
        <f>H12/C2</f>
        <v>7.7740740740740746</v>
      </c>
      <c r="I14" s="59" t="s">
        <v>80</v>
      </c>
    </row>
    <row r="15" spans="1:79" ht="15.75" thickBot="1"/>
    <row r="16" spans="1:79" s="1" customFormat="1" ht="15.75" thickBot="1">
      <c r="A16" s="6" t="s">
        <v>0</v>
      </c>
      <c r="B16" s="4" t="s">
        <v>5</v>
      </c>
      <c r="C16" s="150" t="s">
        <v>19</v>
      </c>
      <c r="D16" s="151"/>
      <c r="E16" s="66" t="s">
        <v>88</v>
      </c>
      <c r="F16" s="146" t="s">
        <v>89</v>
      </c>
      <c r="G16" s="147"/>
      <c r="H16" s="133" t="s">
        <v>63</v>
      </c>
      <c r="I16" s="134"/>
      <c r="J16" s="133" t="s">
        <v>64</v>
      </c>
      <c r="K16" s="134"/>
      <c r="L16" s="133" t="s">
        <v>65</v>
      </c>
      <c r="M16" s="134"/>
      <c r="N16" s="133" t="s">
        <v>66</v>
      </c>
      <c r="O16" s="134"/>
      <c r="P16" s="133" t="s">
        <v>67</v>
      </c>
      <c r="Q16" s="134"/>
      <c r="R16" s="152" t="s">
        <v>62</v>
      </c>
      <c r="S16" s="153"/>
      <c r="T16" s="133" t="s">
        <v>55</v>
      </c>
      <c r="U16" s="134"/>
      <c r="V16" s="133" t="s">
        <v>56</v>
      </c>
      <c r="W16" s="134"/>
      <c r="X16" s="133" t="s">
        <v>57</v>
      </c>
      <c r="Y16" s="134"/>
      <c r="Z16" s="133" t="s">
        <v>58</v>
      </c>
      <c r="AA16" s="134"/>
      <c r="AB16" s="133" t="s">
        <v>59</v>
      </c>
      <c r="AC16" s="134"/>
      <c r="AD16" s="133" t="s">
        <v>60</v>
      </c>
      <c r="AE16" s="134"/>
      <c r="AF16" s="133" t="s">
        <v>61</v>
      </c>
      <c r="AG16" s="134"/>
      <c r="AH16" s="148" t="s">
        <v>53</v>
      </c>
      <c r="AI16" s="149"/>
      <c r="AJ16" s="133" t="s">
        <v>46</v>
      </c>
      <c r="AK16" s="134"/>
      <c r="AL16" s="133" t="s">
        <v>47</v>
      </c>
      <c r="AM16" s="134"/>
      <c r="AN16" s="133" t="s">
        <v>48</v>
      </c>
      <c r="AO16" s="134"/>
      <c r="AP16" s="133" t="s">
        <v>49</v>
      </c>
      <c r="AQ16" s="134"/>
      <c r="AR16" s="133" t="s">
        <v>50</v>
      </c>
      <c r="AS16" s="134"/>
      <c r="AT16" s="133" t="s">
        <v>51</v>
      </c>
      <c r="AU16" s="134"/>
      <c r="AV16" s="133" t="s">
        <v>54</v>
      </c>
      <c r="AW16" s="134"/>
      <c r="AX16" s="135" t="s">
        <v>52</v>
      </c>
      <c r="AY16" s="136"/>
      <c r="AZ16" s="133" t="s">
        <v>37</v>
      </c>
      <c r="BA16" s="134"/>
      <c r="BB16" s="133" t="s">
        <v>38</v>
      </c>
      <c r="BC16" s="134"/>
      <c r="BD16" s="133" t="s">
        <v>39</v>
      </c>
      <c r="BE16" s="134"/>
      <c r="BF16" s="133" t="s">
        <v>40</v>
      </c>
      <c r="BG16" s="134"/>
      <c r="BH16" s="133" t="s">
        <v>41</v>
      </c>
      <c r="BI16" s="134"/>
      <c r="BJ16" s="133" t="s">
        <v>42</v>
      </c>
      <c r="BK16" s="134"/>
      <c r="BL16" s="133" t="s">
        <v>43</v>
      </c>
      <c r="BM16" s="134"/>
      <c r="BN16" s="143" t="s">
        <v>44</v>
      </c>
      <c r="BO16" s="144"/>
      <c r="BP16" s="137" t="s">
        <v>33</v>
      </c>
      <c r="BQ16" s="138"/>
      <c r="BR16" s="137" t="s">
        <v>15</v>
      </c>
      <c r="BS16" s="138"/>
      <c r="BT16" s="137" t="s">
        <v>16</v>
      </c>
      <c r="BU16" s="138"/>
      <c r="BV16" s="137" t="s">
        <v>17</v>
      </c>
      <c r="BW16" s="138"/>
      <c r="BX16" s="137" t="s">
        <v>18</v>
      </c>
      <c r="BY16" s="138"/>
      <c r="BZ16" s="139" t="s">
        <v>7</v>
      </c>
      <c r="CA16" s="140"/>
    </row>
    <row r="17" spans="1:79" s="76" customFormat="1">
      <c r="A17" s="70" t="s">
        <v>1</v>
      </c>
      <c r="B17" s="71" t="s">
        <v>6</v>
      </c>
      <c r="C17" s="72">
        <f>AX17+BN17+BZ17+AH17+R17</f>
        <v>1275</v>
      </c>
      <c r="D17" s="11">
        <f>AY17+CA17+BO17+AI17+S17</f>
        <v>0</v>
      </c>
      <c r="E17" s="69">
        <v>15</v>
      </c>
      <c r="F17" s="73">
        <f>C17/E17</f>
        <v>85</v>
      </c>
      <c r="G17" s="11">
        <f t="shared" ref="G17:G36" si="0">D17/E17</f>
        <v>0</v>
      </c>
      <c r="H17" s="23"/>
      <c r="I17" s="27"/>
      <c r="J17" s="23">
        <v>116</v>
      </c>
      <c r="K17" s="27"/>
      <c r="L17" s="23">
        <v>68</v>
      </c>
      <c r="M17" s="27"/>
      <c r="N17" s="23"/>
      <c r="O17" s="27"/>
      <c r="P17" s="23"/>
      <c r="Q17" s="27"/>
      <c r="R17" s="47">
        <f>H17+J17+L17+N17+P17</f>
        <v>184</v>
      </c>
      <c r="S17" s="17">
        <f>I17+K17+M17+O17+Q17</f>
        <v>0</v>
      </c>
      <c r="T17" s="23">
        <v>89</v>
      </c>
      <c r="U17" s="27"/>
      <c r="V17" s="23">
        <v>79</v>
      </c>
      <c r="W17" s="27"/>
      <c r="X17" s="23">
        <v>71</v>
      </c>
      <c r="Y17" s="27"/>
      <c r="Z17" s="23">
        <v>68</v>
      </c>
      <c r="AA17" s="27"/>
      <c r="AB17" s="23">
        <v>111</v>
      </c>
      <c r="AC17" s="27"/>
      <c r="AD17" s="23"/>
      <c r="AE17" s="27"/>
      <c r="AF17" s="23"/>
      <c r="AG17" s="27"/>
      <c r="AH17" s="41">
        <f>T17+V17+X17+Z17+AB17+AD17+AF17</f>
        <v>418</v>
      </c>
      <c r="AI17" s="17">
        <f>U17+W17+Y17+AA17+AC17+AE17+AG17</f>
        <v>0</v>
      </c>
      <c r="AJ17" s="23">
        <v>81</v>
      </c>
      <c r="AK17" s="27"/>
      <c r="AL17" s="23">
        <v>103</v>
      </c>
      <c r="AM17" s="27"/>
      <c r="AN17" s="23">
        <v>68</v>
      </c>
      <c r="AO17" s="27"/>
      <c r="AP17" s="23"/>
      <c r="AQ17" s="27"/>
      <c r="AR17" s="23"/>
      <c r="AS17" s="27"/>
      <c r="AT17" s="23"/>
      <c r="AU17" s="27"/>
      <c r="AV17" s="23"/>
      <c r="AW17" s="27"/>
      <c r="AX17" s="50">
        <f>AJ17+AL17+AN17+AP17+AR17+AT17+AV17</f>
        <v>252</v>
      </c>
      <c r="AY17" s="17">
        <f>AK17+AM17+AO17+AQ17+AS17+AU17+AW17</f>
        <v>0</v>
      </c>
      <c r="AZ17" s="23">
        <v>69</v>
      </c>
      <c r="BA17" s="27"/>
      <c r="BB17" s="23">
        <v>80</v>
      </c>
      <c r="BC17" s="27"/>
      <c r="BD17" s="23"/>
      <c r="BE17" s="27"/>
      <c r="BF17" s="23">
        <v>83</v>
      </c>
      <c r="BG17" s="27"/>
      <c r="BH17" s="23"/>
      <c r="BI17" s="27"/>
      <c r="BJ17" s="23"/>
      <c r="BK17" s="27"/>
      <c r="BL17" s="23"/>
      <c r="BM17" s="27"/>
      <c r="BN17" s="21">
        <f>BL17+BJ17+BH17+BF17+BD17+BB17+AZ17</f>
        <v>232</v>
      </c>
      <c r="BO17" s="17">
        <f>BM17+BK17+BI17+BG17+BE17+BC17+BA17</f>
        <v>0</v>
      </c>
      <c r="BP17" s="74"/>
      <c r="BQ17" s="7"/>
      <c r="BR17" s="74">
        <v>85</v>
      </c>
      <c r="BS17" s="7"/>
      <c r="BT17" s="74">
        <v>104</v>
      </c>
      <c r="BU17" s="7"/>
      <c r="BV17" s="74"/>
      <c r="BW17" s="7"/>
      <c r="BX17" s="74"/>
      <c r="BY17" s="7"/>
      <c r="BZ17" s="75">
        <f t="shared" ref="BZ17:BZ36" si="1">BP17+BR17+BT17+BV17+BX17</f>
        <v>189</v>
      </c>
      <c r="CA17" s="11">
        <f t="shared" ref="CA17:CA36" si="2">BQ17+BS17+BU17+BW17+BY17</f>
        <v>0</v>
      </c>
    </row>
    <row r="18" spans="1:79" s="76" customFormat="1">
      <c r="A18" s="77" t="s">
        <v>13</v>
      </c>
      <c r="B18" s="78" t="s">
        <v>24</v>
      </c>
      <c r="C18" s="72">
        <f>AX18+BN18+BZ18+AH18+R18</f>
        <v>1024</v>
      </c>
      <c r="D18" s="11">
        <f>AY18+CA18+BO18+AI18+S18</f>
        <v>0</v>
      </c>
      <c r="E18" s="69">
        <v>17</v>
      </c>
      <c r="F18" s="73">
        <f>C18/E18</f>
        <v>60.235294117647058</v>
      </c>
      <c r="G18" s="11">
        <f t="shared" si="0"/>
        <v>0</v>
      </c>
      <c r="H18" s="24"/>
      <c r="I18" s="28"/>
      <c r="J18" s="24">
        <v>64</v>
      </c>
      <c r="K18" s="28"/>
      <c r="L18" s="24"/>
      <c r="M18" s="28"/>
      <c r="N18" s="24"/>
      <c r="O18" s="28"/>
      <c r="P18" s="24"/>
      <c r="Q18" s="28"/>
      <c r="R18" s="48">
        <f>H18+J18+L18+N18+P18</f>
        <v>64</v>
      </c>
      <c r="S18" s="12">
        <f>I18+K18+M18+O18+Q18</f>
        <v>0</v>
      </c>
      <c r="T18" s="24">
        <v>64</v>
      </c>
      <c r="U18" s="28"/>
      <c r="V18" s="24">
        <v>64</v>
      </c>
      <c r="W18" s="28"/>
      <c r="X18" s="24">
        <v>64</v>
      </c>
      <c r="Y18" s="28"/>
      <c r="Z18" s="24">
        <v>64</v>
      </c>
      <c r="AA18" s="28"/>
      <c r="AB18" s="24">
        <v>64</v>
      </c>
      <c r="AC18" s="28"/>
      <c r="AD18" s="24"/>
      <c r="AE18" s="28"/>
      <c r="AF18" s="24"/>
      <c r="AG18" s="28"/>
      <c r="AH18" s="42">
        <f t="shared" ref="AH18:AH36" si="3">T18+V18+X18+Z18+AB18+AD18+AF18</f>
        <v>320</v>
      </c>
      <c r="AI18" s="12">
        <f t="shared" ref="AI18:AI36" si="4">U18+W18+Y18+AA18+AC18+AE18+AG18</f>
        <v>0</v>
      </c>
      <c r="AJ18" s="24">
        <v>32</v>
      </c>
      <c r="AK18" s="28"/>
      <c r="AL18" s="24">
        <v>64</v>
      </c>
      <c r="AM18" s="28"/>
      <c r="AN18" s="24">
        <v>64</v>
      </c>
      <c r="AO18" s="28"/>
      <c r="AP18" s="24">
        <v>64</v>
      </c>
      <c r="AQ18" s="28"/>
      <c r="AR18" s="24">
        <v>64</v>
      </c>
      <c r="AS18" s="28"/>
      <c r="AT18" s="24"/>
      <c r="AU18" s="28"/>
      <c r="AV18" s="24"/>
      <c r="AW18" s="28"/>
      <c r="AX18" s="51">
        <f t="shared" ref="AX18:AX36" si="5">AJ18+AL18+AN18+AP18+AR18+AT18+AV18</f>
        <v>288</v>
      </c>
      <c r="AY18" s="12">
        <f t="shared" ref="AY18:AY36" si="6">AK18+AM18+AO18+AQ18+AS18+AU18+AW18</f>
        <v>0</v>
      </c>
      <c r="AZ18" s="24">
        <v>64</v>
      </c>
      <c r="BA18" s="28"/>
      <c r="BB18" s="24">
        <v>64</v>
      </c>
      <c r="BC18" s="28"/>
      <c r="BD18" s="24"/>
      <c r="BE18" s="28"/>
      <c r="BF18" s="24">
        <v>64</v>
      </c>
      <c r="BG18" s="28"/>
      <c r="BH18" s="24">
        <v>32</v>
      </c>
      <c r="BI18" s="28"/>
      <c r="BJ18" s="24"/>
      <c r="BK18" s="28"/>
      <c r="BL18" s="24"/>
      <c r="BM18" s="28"/>
      <c r="BN18" s="22">
        <f t="shared" ref="BN18:BN36" si="7">BL18+BJ18+BH18+BF18+BD18+BB18+AZ18</f>
        <v>224</v>
      </c>
      <c r="BO18" s="12">
        <f t="shared" ref="BO18:BO36" si="8">BM18+BK18+BI18+BG18+BE18+BC18+BA18</f>
        <v>0</v>
      </c>
      <c r="BP18" s="79"/>
      <c r="BQ18" s="8"/>
      <c r="BR18" s="79">
        <v>64</v>
      </c>
      <c r="BS18" s="8"/>
      <c r="BT18" s="79">
        <v>64</v>
      </c>
      <c r="BU18" s="8"/>
      <c r="BV18" s="79"/>
      <c r="BW18" s="8"/>
      <c r="BX18" s="79"/>
      <c r="BY18" s="8"/>
      <c r="BZ18" s="80">
        <f t="shared" si="1"/>
        <v>128</v>
      </c>
      <c r="CA18" s="12">
        <f t="shared" si="2"/>
        <v>0</v>
      </c>
    </row>
    <row r="19" spans="1:79" s="90" customFormat="1">
      <c r="A19" s="81" t="s">
        <v>34</v>
      </c>
      <c r="B19" s="82" t="s">
        <v>35</v>
      </c>
      <c r="C19" s="83">
        <f t="shared" ref="C19:C36" si="9">AX19+BN19+BZ19+AH19+R19</f>
        <v>417.20000000000005</v>
      </c>
      <c r="D19" s="11">
        <f t="shared" ref="D19:D36" si="10">AY19+CA19+BO19+AI19+S19</f>
        <v>0</v>
      </c>
      <c r="E19" s="69">
        <v>13</v>
      </c>
      <c r="F19" s="84">
        <f t="shared" ref="F19:F36" si="11">C19/E19</f>
        <v>32.092307692307699</v>
      </c>
      <c r="G19" s="11">
        <f t="shared" si="0"/>
        <v>0</v>
      </c>
      <c r="H19" s="37">
        <v>7.2</v>
      </c>
      <c r="I19" s="85"/>
      <c r="J19" s="37">
        <v>53.4</v>
      </c>
      <c r="K19" s="85"/>
      <c r="L19" s="37"/>
      <c r="M19" s="85"/>
      <c r="N19" s="37">
        <v>15.4</v>
      </c>
      <c r="O19" s="85"/>
      <c r="P19" s="37"/>
      <c r="Q19" s="85"/>
      <c r="R19" s="86">
        <f t="shared" ref="R19:R36" si="12">H19+J19+L19+N19+P19</f>
        <v>76</v>
      </c>
      <c r="S19" s="12">
        <f t="shared" ref="S19:S36" si="13">I19+K19+M19+O19+Q19</f>
        <v>0</v>
      </c>
      <c r="T19" s="37">
        <v>7.2</v>
      </c>
      <c r="U19" s="85"/>
      <c r="V19" s="37">
        <v>58</v>
      </c>
      <c r="W19" s="85"/>
      <c r="X19" s="37"/>
      <c r="Y19" s="85"/>
      <c r="Z19" s="37">
        <v>42.9</v>
      </c>
      <c r="AA19" s="85"/>
      <c r="AB19" s="37"/>
      <c r="AC19" s="85"/>
      <c r="AD19" s="37"/>
      <c r="AE19" s="85"/>
      <c r="AF19" s="37"/>
      <c r="AG19" s="85"/>
      <c r="AH19" s="44">
        <f t="shared" si="3"/>
        <v>108.1</v>
      </c>
      <c r="AI19" s="12">
        <f t="shared" si="4"/>
        <v>0</v>
      </c>
      <c r="AJ19" s="37">
        <v>7.2</v>
      </c>
      <c r="AK19" s="85"/>
      <c r="AL19" s="37">
        <v>33.799999999999997</v>
      </c>
      <c r="AM19" s="85"/>
      <c r="AN19" s="37"/>
      <c r="AO19" s="85"/>
      <c r="AP19" s="37">
        <v>16.5</v>
      </c>
      <c r="AQ19" s="85"/>
      <c r="AR19" s="37"/>
      <c r="AS19" s="85"/>
      <c r="AT19" s="37"/>
      <c r="AU19" s="85"/>
      <c r="AV19" s="37"/>
      <c r="AW19" s="85"/>
      <c r="AX19" s="52">
        <f t="shared" si="5"/>
        <v>57.5</v>
      </c>
      <c r="AY19" s="12">
        <f t="shared" si="6"/>
        <v>0</v>
      </c>
      <c r="AZ19" s="37">
        <v>8.6999999999999993</v>
      </c>
      <c r="BA19" s="85"/>
      <c r="BB19" s="37">
        <v>69.400000000000006</v>
      </c>
      <c r="BC19" s="85"/>
      <c r="BD19" s="37"/>
      <c r="BE19" s="85"/>
      <c r="BF19" s="37">
        <v>24</v>
      </c>
      <c r="BG19" s="85"/>
      <c r="BH19" s="37"/>
      <c r="BI19" s="85"/>
      <c r="BJ19" s="37"/>
      <c r="BK19" s="85"/>
      <c r="BL19" s="37"/>
      <c r="BM19" s="85"/>
      <c r="BN19" s="36">
        <f t="shared" si="7"/>
        <v>102.10000000000001</v>
      </c>
      <c r="BO19" s="12">
        <f t="shared" si="8"/>
        <v>0</v>
      </c>
      <c r="BP19" s="87"/>
      <c r="BQ19" s="88"/>
      <c r="BR19" s="87">
        <v>73.5</v>
      </c>
      <c r="BS19" s="88"/>
      <c r="BT19" s="87"/>
      <c r="BU19" s="88"/>
      <c r="BV19" s="87"/>
      <c r="BW19" s="88"/>
      <c r="BX19" s="87"/>
      <c r="BY19" s="88"/>
      <c r="BZ19" s="89">
        <f t="shared" si="1"/>
        <v>73.5</v>
      </c>
      <c r="CA19" s="12">
        <f t="shared" si="2"/>
        <v>0</v>
      </c>
    </row>
    <row r="20" spans="1:79" s="90" customFormat="1">
      <c r="A20" s="81" t="s">
        <v>10</v>
      </c>
      <c r="B20" s="82" t="s">
        <v>11</v>
      </c>
      <c r="C20" s="83">
        <f t="shared" si="9"/>
        <v>43.3</v>
      </c>
      <c r="D20" s="11">
        <f t="shared" si="10"/>
        <v>0</v>
      </c>
      <c r="E20" s="69">
        <v>5</v>
      </c>
      <c r="F20" s="84">
        <f t="shared" si="11"/>
        <v>8.66</v>
      </c>
      <c r="G20" s="11">
        <f t="shared" si="0"/>
        <v>0</v>
      </c>
      <c r="H20" s="35"/>
      <c r="I20" s="91"/>
      <c r="J20" s="35"/>
      <c r="K20" s="91"/>
      <c r="L20" s="35"/>
      <c r="M20" s="91"/>
      <c r="N20" s="35"/>
      <c r="O20" s="91"/>
      <c r="P20" s="35"/>
      <c r="Q20" s="91"/>
      <c r="R20" s="86">
        <f t="shared" si="12"/>
        <v>0</v>
      </c>
      <c r="S20" s="12">
        <f t="shared" si="13"/>
        <v>0</v>
      </c>
      <c r="T20" s="35">
        <v>7</v>
      </c>
      <c r="U20" s="91"/>
      <c r="V20" s="35"/>
      <c r="W20" s="91"/>
      <c r="X20" s="35"/>
      <c r="Y20" s="91"/>
      <c r="Z20" s="35"/>
      <c r="AA20" s="91"/>
      <c r="AB20" s="35"/>
      <c r="AC20" s="91"/>
      <c r="AD20" s="35"/>
      <c r="AE20" s="91"/>
      <c r="AF20" s="35"/>
      <c r="AG20" s="91"/>
      <c r="AH20" s="44">
        <f t="shared" si="3"/>
        <v>7</v>
      </c>
      <c r="AI20" s="12">
        <f t="shared" si="4"/>
        <v>0</v>
      </c>
      <c r="AJ20" s="35">
        <v>10.3</v>
      </c>
      <c r="AK20" s="91"/>
      <c r="AL20" s="35"/>
      <c r="AM20" s="91"/>
      <c r="AN20" s="35">
        <v>18</v>
      </c>
      <c r="AO20" s="91"/>
      <c r="AP20" s="35">
        <v>4</v>
      </c>
      <c r="AQ20" s="91"/>
      <c r="AR20" s="35">
        <v>4</v>
      </c>
      <c r="AS20" s="91"/>
      <c r="AT20" s="35"/>
      <c r="AU20" s="91"/>
      <c r="AV20" s="35"/>
      <c r="AW20" s="91"/>
      <c r="AX20" s="52">
        <f t="shared" si="5"/>
        <v>36.299999999999997</v>
      </c>
      <c r="AY20" s="12">
        <f t="shared" si="6"/>
        <v>0</v>
      </c>
      <c r="AZ20" s="35"/>
      <c r="BA20" s="91"/>
      <c r="BB20" s="35"/>
      <c r="BC20" s="91"/>
      <c r="BD20" s="35"/>
      <c r="BE20" s="91"/>
      <c r="BF20" s="35"/>
      <c r="BG20" s="91"/>
      <c r="BH20" s="35"/>
      <c r="BI20" s="91"/>
      <c r="BJ20" s="35"/>
      <c r="BK20" s="91"/>
      <c r="BL20" s="35"/>
      <c r="BM20" s="91"/>
      <c r="BN20" s="36">
        <f t="shared" si="7"/>
        <v>0</v>
      </c>
      <c r="BO20" s="12">
        <f t="shared" si="8"/>
        <v>0</v>
      </c>
      <c r="BP20" s="92"/>
      <c r="BQ20" s="93"/>
      <c r="BR20" s="92"/>
      <c r="BS20" s="93"/>
      <c r="BT20" s="92"/>
      <c r="BU20" s="93"/>
      <c r="BV20" s="92"/>
      <c r="BW20" s="93"/>
      <c r="BX20" s="92"/>
      <c r="BY20" s="93"/>
      <c r="BZ20" s="89">
        <f t="shared" si="1"/>
        <v>0</v>
      </c>
      <c r="CA20" s="12">
        <f t="shared" si="2"/>
        <v>0</v>
      </c>
    </row>
    <row r="21" spans="1:79" s="104" customFormat="1">
      <c r="A21" s="94" t="s">
        <v>22</v>
      </c>
      <c r="B21" s="95" t="s">
        <v>23</v>
      </c>
      <c r="C21" s="55">
        <f t="shared" si="9"/>
        <v>1.44E-2</v>
      </c>
      <c r="D21" s="11">
        <f t="shared" si="10"/>
        <v>0</v>
      </c>
      <c r="E21" s="69">
        <v>16</v>
      </c>
      <c r="F21" s="67">
        <f t="shared" si="11"/>
        <v>8.9999999999999998E-4</v>
      </c>
      <c r="G21" s="11">
        <f t="shared" si="0"/>
        <v>0</v>
      </c>
      <c r="H21" s="96">
        <v>8.9999999999999998E-4</v>
      </c>
      <c r="I21" s="97"/>
      <c r="J21" s="96">
        <v>8.9999999999999998E-4</v>
      </c>
      <c r="K21" s="97"/>
      <c r="L21" s="96">
        <v>8.9999999999999998E-4</v>
      </c>
      <c r="M21" s="97"/>
      <c r="N21" s="96">
        <v>8.9999999999999998E-4</v>
      </c>
      <c r="O21" s="97"/>
      <c r="P21" s="96">
        <v>8.9999999999999998E-4</v>
      </c>
      <c r="Q21" s="97"/>
      <c r="R21" s="98">
        <f t="shared" si="12"/>
        <v>4.4999999999999997E-3</v>
      </c>
      <c r="S21" s="12">
        <f t="shared" si="13"/>
        <v>0</v>
      </c>
      <c r="T21" s="96">
        <v>8.9999999999999998E-4</v>
      </c>
      <c r="U21" s="97"/>
      <c r="V21" s="96">
        <v>8.9999999999999998E-4</v>
      </c>
      <c r="W21" s="97"/>
      <c r="X21" s="96">
        <v>8.9999999999999998E-4</v>
      </c>
      <c r="Y21" s="97"/>
      <c r="Z21" s="96">
        <v>8.9999999999999998E-4</v>
      </c>
      <c r="AA21" s="97"/>
      <c r="AB21" s="96"/>
      <c r="AC21" s="97"/>
      <c r="AD21" s="96"/>
      <c r="AE21" s="97"/>
      <c r="AF21" s="96"/>
      <c r="AG21" s="97"/>
      <c r="AH21" s="99">
        <f>T21+V21+X21+Z21+AB21+AD21</f>
        <v>3.5999999999999999E-3</v>
      </c>
      <c r="AI21" s="12">
        <f t="shared" si="4"/>
        <v>0</v>
      </c>
      <c r="AJ21" s="96">
        <v>8.9999999999999998E-4</v>
      </c>
      <c r="AK21" s="97"/>
      <c r="AL21" s="96">
        <v>8.9999999999999998E-4</v>
      </c>
      <c r="AM21" s="97"/>
      <c r="AN21" s="96">
        <v>8.9999999999999998E-4</v>
      </c>
      <c r="AO21" s="97"/>
      <c r="AP21" s="96">
        <v>8.9999999999999998E-4</v>
      </c>
      <c r="AQ21" s="97"/>
      <c r="AR21" s="96">
        <v>8.9999999999999998E-4</v>
      </c>
      <c r="AS21" s="97"/>
      <c r="AT21" s="96"/>
      <c r="AU21" s="97"/>
      <c r="AV21" s="96"/>
      <c r="AW21" s="97"/>
      <c r="AX21" s="100">
        <f t="shared" si="5"/>
        <v>4.4999999999999997E-3</v>
      </c>
      <c r="AY21" s="12">
        <f t="shared" si="6"/>
        <v>0</v>
      </c>
      <c r="AZ21" s="96"/>
      <c r="BA21" s="97"/>
      <c r="BB21" s="96"/>
      <c r="BC21" s="97"/>
      <c r="BD21" s="96"/>
      <c r="BE21" s="97"/>
      <c r="BF21" s="96"/>
      <c r="BG21" s="97"/>
      <c r="BH21" s="96"/>
      <c r="BI21" s="97"/>
      <c r="BJ21" s="96"/>
      <c r="BK21" s="97"/>
      <c r="BL21" s="96"/>
      <c r="BM21" s="97"/>
      <c r="BN21" s="101">
        <f t="shared" si="7"/>
        <v>0</v>
      </c>
      <c r="BO21" s="12">
        <f t="shared" si="8"/>
        <v>0</v>
      </c>
      <c r="BP21" s="102"/>
      <c r="BQ21" s="103"/>
      <c r="BR21" s="102">
        <v>8.9999999999999998E-4</v>
      </c>
      <c r="BS21" s="103"/>
      <c r="BT21" s="102">
        <v>8.9999999999999998E-4</v>
      </c>
      <c r="BU21" s="103"/>
      <c r="BV21" s="102"/>
      <c r="BW21" s="103"/>
      <c r="BX21" s="102"/>
      <c r="BY21" s="103"/>
      <c r="BZ21" s="38">
        <f t="shared" si="1"/>
        <v>1.8E-3</v>
      </c>
      <c r="CA21" s="12">
        <f t="shared" si="2"/>
        <v>0</v>
      </c>
    </row>
    <row r="22" spans="1:79" s="76" customFormat="1">
      <c r="A22" s="77" t="s">
        <v>4</v>
      </c>
      <c r="B22" s="78" t="s">
        <v>27</v>
      </c>
      <c r="C22" s="72">
        <f t="shared" si="9"/>
        <v>170</v>
      </c>
      <c r="D22" s="11">
        <f t="shared" si="10"/>
        <v>888</v>
      </c>
      <c r="E22" s="69">
        <v>4</v>
      </c>
      <c r="F22" s="73">
        <f t="shared" si="11"/>
        <v>42.5</v>
      </c>
      <c r="G22" s="11">
        <f t="shared" si="0"/>
        <v>222</v>
      </c>
      <c r="H22" s="25"/>
      <c r="I22" s="27"/>
      <c r="J22" s="25"/>
      <c r="K22" s="27"/>
      <c r="L22" s="25"/>
      <c r="M22" s="27"/>
      <c r="N22" s="25"/>
      <c r="O22" s="27"/>
      <c r="P22" s="25"/>
      <c r="Q22" s="27"/>
      <c r="R22" s="48">
        <f t="shared" si="12"/>
        <v>0</v>
      </c>
      <c r="S22" s="12">
        <f t="shared" si="13"/>
        <v>0</v>
      </c>
      <c r="T22" s="25"/>
      <c r="U22" s="27"/>
      <c r="V22" s="25"/>
      <c r="W22" s="27"/>
      <c r="X22" s="25"/>
      <c r="Y22" s="27"/>
      <c r="Z22" s="25"/>
      <c r="AA22" s="27"/>
      <c r="AB22" s="25">
        <v>62</v>
      </c>
      <c r="AC22" s="27">
        <v>314</v>
      </c>
      <c r="AD22" s="25"/>
      <c r="AE22" s="27"/>
      <c r="AF22" s="25"/>
      <c r="AG22" s="27"/>
      <c r="AH22" s="42">
        <f t="shared" si="3"/>
        <v>62</v>
      </c>
      <c r="AI22" s="12">
        <f t="shared" si="4"/>
        <v>314</v>
      </c>
      <c r="AJ22" s="25"/>
      <c r="AK22" s="27"/>
      <c r="AL22" s="25"/>
      <c r="AM22" s="27"/>
      <c r="AN22" s="25"/>
      <c r="AO22" s="27"/>
      <c r="AP22" s="25">
        <v>45</v>
      </c>
      <c r="AQ22" s="27">
        <v>287</v>
      </c>
      <c r="AR22" s="25">
        <v>47</v>
      </c>
      <c r="AS22" s="27">
        <v>287</v>
      </c>
      <c r="AT22" s="25"/>
      <c r="AU22" s="27"/>
      <c r="AV22" s="25"/>
      <c r="AW22" s="27"/>
      <c r="AX22" s="51">
        <f t="shared" si="5"/>
        <v>92</v>
      </c>
      <c r="AY22" s="12">
        <f t="shared" si="6"/>
        <v>574</v>
      </c>
      <c r="AZ22" s="25"/>
      <c r="BA22" s="27"/>
      <c r="BB22" s="25"/>
      <c r="BC22" s="27"/>
      <c r="BD22" s="25"/>
      <c r="BE22" s="27"/>
      <c r="BF22" s="25">
        <v>16</v>
      </c>
      <c r="BG22" s="27"/>
      <c r="BH22" s="25"/>
      <c r="BI22" s="27"/>
      <c r="BJ22" s="25"/>
      <c r="BK22" s="27"/>
      <c r="BL22" s="25"/>
      <c r="BM22" s="27"/>
      <c r="BN22" s="22">
        <f t="shared" si="7"/>
        <v>16</v>
      </c>
      <c r="BO22" s="12">
        <f t="shared" si="8"/>
        <v>0</v>
      </c>
      <c r="BP22" s="105"/>
      <c r="BQ22" s="9"/>
      <c r="BR22" s="105"/>
      <c r="BS22" s="9"/>
      <c r="BT22" s="105"/>
      <c r="BU22" s="9"/>
      <c r="BV22" s="105"/>
      <c r="BW22" s="9"/>
      <c r="BX22" s="105"/>
      <c r="BY22" s="9"/>
      <c r="BZ22" s="80">
        <f t="shared" si="1"/>
        <v>0</v>
      </c>
      <c r="CA22" s="12">
        <f t="shared" si="2"/>
        <v>0</v>
      </c>
    </row>
    <row r="23" spans="1:79" s="90" customFormat="1">
      <c r="A23" s="81" t="s">
        <v>8</v>
      </c>
      <c r="B23" s="82" t="s">
        <v>9</v>
      </c>
      <c r="C23" s="83">
        <f t="shared" si="9"/>
        <v>24.4</v>
      </c>
      <c r="D23" s="11">
        <f t="shared" si="10"/>
        <v>0</v>
      </c>
      <c r="E23" s="69">
        <v>1</v>
      </c>
      <c r="F23" s="84">
        <f t="shared" si="11"/>
        <v>24.4</v>
      </c>
      <c r="G23" s="11">
        <f t="shared" si="0"/>
        <v>0</v>
      </c>
      <c r="H23" s="35"/>
      <c r="I23" s="91"/>
      <c r="J23" s="35"/>
      <c r="K23" s="91"/>
      <c r="L23" s="35"/>
      <c r="M23" s="91"/>
      <c r="N23" s="35"/>
      <c r="O23" s="91"/>
      <c r="P23" s="35"/>
      <c r="Q23" s="91"/>
      <c r="R23" s="86">
        <f t="shared" si="12"/>
        <v>0</v>
      </c>
      <c r="S23" s="12">
        <f t="shared" si="13"/>
        <v>0</v>
      </c>
      <c r="T23" s="35">
        <v>24.4</v>
      </c>
      <c r="U23" s="91"/>
      <c r="V23" s="35"/>
      <c r="W23" s="91"/>
      <c r="X23" s="35"/>
      <c r="Y23" s="91"/>
      <c r="Z23" s="35"/>
      <c r="AA23" s="91"/>
      <c r="AB23" s="35"/>
      <c r="AC23" s="91"/>
      <c r="AD23" s="35"/>
      <c r="AE23" s="91"/>
      <c r="AF23" s="35"/>
      <c r="AG23" s="91"/>
      <c r="AH23" s="44">
        <f t="shared" si="3"/>
        <v>24.4</v>
      </c>
      <c r="AI23" s="12">
        <f t="shared" si="4"/>
        <v>0</v>
      </c>
      <c r="AJ23" s="35"/>
      <c r="AK23" s="91"/>
      <c r="AL23" s="35"/>
      <c r="AM23" s="91"/>
      <c r="AN23" s="35"/>
      <c r="AO23" s="91"/>
      <c r="AP23" s="35"/>
      <c r="AQ23" s="91"/>
      <c r="AR23" s="35"/>
      <c r="AS23" s="91"/>
      <c r="AT23" s="35"/>
      <c r="AU23" s="91"/>
      <c r="AV23" s="35"/>
      <c r="AW23" s="91"/>
      <c r="AX23" s="52">
        <f t="shared" si="5"/>
        <v>0</v>
      </c>
      <c r="AY23" s="12">
        <f t="shared" si="6"/>
        <v>0</v>
      </c>
      <c r="AZ23" s="35"/>
      <c r="BA23" s="91"/>
      <c r="BB23" s="35"/>
      <c r="BC23" s="91"/>
      <c r="BD23" s="35"/>
      <c r="BE23" s="91"/>
      <c r="BF23" s="35"/>
      <c r="BG23" s="91"/>
      <c r="BH23" s="35"/>
      <c r="BI23" s="91"/>
      <c r="BJ23" s="35"/>
      <c r="BK23" s="91"/>
      <c r="BL23" s="35"/>
      <c r="BM23" s="91"/>
      <c r="BN23" s="36">
        <f t="shared" si="7"/>
        <v>0</v>
      </c>
      <c r="BO23" s="12">
        <f t="shared" si="8"/>
        <v>0</v>
      </c>
      <c r="BP23" s="92"/>
      <c r="BQ23" s="93"/>
      <c r="BR23" s="92"/>
      <c r="BS23" s="93"/>
      <c r="BT23" s="92"/>
      <c r="BU23" s="93"/>
      <c r="BV23" s="92"/>
      <c r="BW23" s="93"/>
      <c r="BX23" s="92"/>
      <c r="BY23" s="93"/>
      <c r="BZ23" s="89">
        <f t="shared" si="1"/>
        <v>0</v>
      </c>
      <c r="CA23" s="12">
        <f t="shared" si="2"/>
        <v>0</v>
      </c>
    </row>
    <row r="24" spans="1:79" s="76" customFormat="1">
      <c r="A24" s="77" t="s">
        <v>30</v>
      </c>
      <c r="B24" s="78" t="s">
        <v>6</v>
      </c>
      <c r="C24" s="72">
        <f t="shared" si="9"/>
        <v>95</v>
      </c>
      <c r="D24" s="11">
        <f t="shared" si="10"/>
        <v>0</v>
      </c>
      <c r="E24" s="69">
        <v>19</v>
      </c>
      <c r="F24" s="73">
        <f t="shared" si="11"/>
        <v>5</v>
      </c>
      <c r="G24" s="11">
        <f t="shared" si="0"/>
        <v>0</v>
      </c>
      <c r="H24" s="25"/>
      <c r="I24" s="27"/>
      <c r="J24" s="25"/>
      <c r="K24" s="27"/>
      <c r="L24" s="25"/>
      <c r="M24" s="27"/>
      <c r="N24" s="25"/>
      <c r="O24" s="27"/>
      <c r="P24" s="25"/>
      <c r="Q24" s="27"/>
      <c r="R24" s="48">
        <f t="shared" si="12"/>
        <v>0</v>
      </c>
      <c r="S24" s="12">
        <f t="shared" si="13"/>
        <v>0</v>
      </c>
      <c r="T24" s="25">
        <v>5</v>
      </c>
      <c r="U24" s="27"/>
      <c r="V24" s="25">
        <v>5</v>
      </c>
      <c r="W24" s="27"/>
      <c r="X24" s="25">
        <v>5</v>
      </c>
      <c r="Y24" s="27"/>
      <c r="Z24" s="25">
        <v>5</v>
      </c>
      <c r="AA24" s="27"/>
      <c r="AB24" s="25">
        <v>5</v>
      </c>
      <c r="AC24" s="27"/>
      <c r="AD24" s="25">
        <v>5</v>
      </c>
      <c r="AE24" s="27"/>
      <c r="AF24" s="25">
        <v>5</v>
      </c>
      <c r="AG24" s="27"/>
      <c r="AH24" s="42">
        <f t="shared" si="3"/>
        <v>35</v>
      </c>
      <c r="AI24" s="12">
        <f t="shared" si="4"/>
        <v>0</v>
      </c>
      <c r="AJ24" s="25">
        <v>5</v>
      </c>
      <c r="AK24" s="27"/>
      <c r="AL24" s="25">
        <v>5</v>
      </c>
      <c r="AM24" s="27"/>
      <c r="AN24" s="25">
        <v>5</v>
      </c>
      <c r="AO24" s="27"/>
      <c r="AP24" s="25">
        <v>5</v>
      </c>
      <c r="AQ24" s="27"/>
      <c r="AR24" s="25">
        <v>5</v>
      </c>
      <c r="AS24" s="27"/>
      <c r="AT24" s="25">
        <v>5</v>
      </c>
      <c r="AU24" s="27"/>
      <c r="AV24" s="25">
        <v>5</v>
      </c>
      <c r="AW24" s="27"/>
      <c r="AX24" s="51">
        <f t="shared" si="5"/>
        <v>35</v>
      </c>
      <c r="AY24" s="12">
        <f t="shared" si="6"/>
        <v>0</v>
      </c>
      <c r="AZ24" s="25">
        <v>5</v>
      </c>
      <c r="BA24" s="27"/>
      <c r="BB24" s="25">
        <v>5</v>
      </c>
      <c r="BC24" s="27"/>
      <c r="BD24" s="25"/>
      <c r="BE24" s="27"/>
      <c r="BF24" s="25">
        <v>5</v>
      </c>
      <c r="BG24" s="27"/>
      <c r="BH24" s="25">
        <v>5</v>
      </c>
      <c r="BI24" s="27"/>
      <c r="BJ24" s="25"/>
      <c r="BK24" s="27"/>
      <c r="BL24" s="25"/>
      <c r="BM24" s="27"/>
      <c r="BN24" s="22">
        <f t="shared" si="7"/>
        <v>20</v>
      </c>
      <c r="BO24" s="12">
        <f t="shared" si="8"/>
        <v>0</v>
      </c>
      <c r="BP24" s="105"/>
      <c r="BQ24" s="9"/>
      <c r="BR24" s="105">
        <v>5</v>
      </c>
      <c r="BS24" s="9"/>
      <c r="BT24" s="105"/>
      <c r="BU24" s="9"/>
      <c r="BV24" s="105"/>
      <c r="BW24" s="9"/>
      <c r="BX24" s="105"/>
      <c r="BY24" s="9"/>
      <c r="BZ24" s="80">
        <f t="shared" si="1"/>
        <v>5</v>
      </c>
      <c r="CA24" s="12">
        <f t="shared" si="2"/>
        <v>0</v>
      </c>
    </row>
    <row r="25" spans="1:79" s="90" customFormat="1">
      <c r="A25" s="81" t="s">
        <v>36</v>
      </c>
      <c r="B25" s="82" t="s">
        <v>6</v>
      </c>
      <c r="C25" s="83">
        <f t="shared" si="9"/>
        <v>14.8</v>
      </c>
      <c r="D25" s="11">
        <f t="shared" si="10"/>
        <v>0</v>
      </c>
      <c r="E25" s="69">
        <v>2</v>
      </c>
      <c r="F25" s="84">
        <f t="shared" si="11"/>
        <v>7.4</v>
      </c>
      <c r="G25" s="11">
        <f t="shared" si="0"/>
        <v>0</v>
      </c>
      <c r="H25" s="35"/>
      <c r="I25" s="91"/>
      <c r="J25" s="35"/>
      <c r="K25" s="91"/>
      <c r="L25" s="35"/>
      <c r="M25" s="91"/>
      <c r="N25" s="35"/>
      <c r="O25" s="91"/>
      <c r="P25" s="35"/>
      <c r="Q25" s="91"/>
      <c r="R25" s="86">
        <f t="shared" si="12"/>
        <v>0</v>
      </c>
      <c r="S25" s="12">
        <f t="shared" si="13"/>
        <v>0</v>
      </c>
      <c r="T25" s="35"/>
      <c r="U25" s="91"/>
      <c r="V25" s="35"/>
      <c r="W25" s="91"/>
      <c r="X25" s="35"/>
      <c r="Y25" s="91"/>
      <c r="Z25" s="35"/>
      <c r="AA25" s="91"/>
      <c r="AB25" s="35"/>
      <c r="AC25" s="91"/>
      <c r="AD25" s="35"/>
      <c r="AE25" s="91"/>
      <c r="AF25" s="35"/>
      <c r="AG25" s="91"/>
      <c r="AH25" s="44">
        <f t="shared" si="3"/>
        <v>0</v>
      </c>
      <c r="AI25" s="12">
        <f t="shared" si="4"/>
        <v>0</v>
      </c>
      <c r="AJ25" s="35"/>
      <c r="AK25" s="91"/>
      <c r="AL25" s="35"/>
      <c r="AM25" s="91"/>
      <c r="AN25" s="35"/>
      <c r="AO25" s="91"/>
      <c r="AP25" s="35"/>
      <c r="AQ25" s="91"/>
      <c r="AR25" s="35"/>
      <c r="AS25" s="91"/>
      <c r="AT25" s="35"/>
      <c r="AU25" s="91"/>
      <c r="AV25" s="35"/>
      <c r="AW25" s="91"/>
      <c r="AX25" s="52">
        <f t="shared" si="5"/>
        <v>0</v>
      </c>
      <c r="AY25" s="12">
        <f t="shared" si="6"/>
        <v>0</v>
      </c>
      <c r="AZ25" s="35">
        <v>7.2</v>
      </c>
      <c r="BA25" s="91"/>
      <c r="BB25" s="35"/>
      <c r="BC25" s="91"/>
      <c r="BD25" s="35"/>
      <c r="BE25" s="91"/>
      <c r="BF25" s="35"/>
      <c r="BG25" s="91"/>
      <c r="BH25" s="35"/>
      <c r="BI25" s="91"/>
      <c r="BJ25" s="35"/>
      <c r="BK25" s="91"/>
      <c r="BL25" s="35"/>
      <c r="BM25" s="91"/>
      <c r="BN25" s="36">
        <f t="shared" si="7"/>
        <v>7.2</v>
      </c>
      <c r="BO25" s="12">
        <f t="shared" si="8"/>
        <v>0</v>
      </c>
      <c r="BP25" s="92"/>
      <c r="BQ25" s="93"/>
      <c r="BR25" s="92"/>
      <c r="BS25" s="93"/>
      <c r="BT25" s="92">
        <v>7.6</v>
      </c>
      <c r="BU25" s="93"/>
      <c r="BV25" s="92"/>
      <c r="BW25" s="93"/>
      <c r="BX25" s="92"/>
      <c r="BY25" s="93"/>
      <c r="BZ25" s="89">
        <f t="shared" si="1"/>
        <v>7.6</v>
      </c>
      <c r="CA25" s="12">
        <f t="shared" si="2"/>
        <v>0</v>
      </c>
    </row>
    <row r="26" spans="1:79" s="76" customFormat="1">
      <c r="A26" s="77" t="s">
        <v>25</v>
      </c>
      <c r="B26" s="78" t="s">
        <v>6</v>
      </c>
      <c r="C26" s="72">
        <f t="shared" si="9"/>
        <v>224</v>
      </c>
      <c r="D26" s="11">
        <f t="shared" si="10"/>
        <v>0</v>
      </c>
      <c r="E26" s="69">
        <v>4</v>
      </c>
      <c r="F26" s="73">
        <f t="shared" si="11"/>
        <v>56</v>
      </c>
      <c r="G26" s="11">
        <f t="shared" si="0"/>
        <v>0</v>
      </c>
      <c r="H26" s="25"/>
      <c r="I26" s="27"/>
      <c r="J26" s="25"/>
      <c r="K26" s="27"/>
      <c r="L26" s="25"/>
      <c r="M26" s="27"/>
      <c r="N26" s="25"/>
      <c r="O26" s="27"/>
      <c r="P26" s="25"/>
      <c r="Q26" s="27"/>
      <c r="R26" s="48">
        <f t="shared" si="12"/>
        <v>0</v>
      </c>
      <c r="S26" s="12">
        <f t="shared" si="13"/>
        <v>0</v>
      </c>
      <c r="T26" s="25"/>
      <c r="U26" s="27"/>
      <c r="V26" s="25"/>
      <c r="W26" s="27"/>
      <c r="X26" s="25"/>
      <c r="Y26" s="27"/>
      <c r="Z26" s="25"/>
      <c r="AA26" s="27"/>
      <c r="AB26" s="25"/>
      <c r="AC26" s="27"/>
      <c r="AD26" s="25"/>
      <c r="AE26" s="27"/>
      <c r="AF26" s="25"/>
      <c r="AG26" s="27"/>
      <c r="AH26" s="42">
        <f t="shared" si="3"/>
        <v>0</v>
      </c>
      <c r="AI26" s="12">
        <f t="shared" si="4"/>
        <v>0</v>
      </c>
      <c r="AJ26" s="25"/>
      <c r="AK26" s="27"/>
      <c r="AL26" s="25"/>
      <c r="AM26" s="27"/>
      <c r="AN26" s="25">
        <v>56</v>
      </c>
      <c r="AO26" s="27"/>
      <c r="AP26" s="25">
        <v>56</v>
      </c>
      <c r="AQ26" s="27"/>
      <c r="AR26" s="25"/>
      <c r="AS26" s="27"/>
      <c r="AT26" s="25"/>
      <c r="AU26" s="27"/>
      <c r="AV26" s="25"/>
      <c r="AW26" s="27"/>
      <c r="AX26" s="51">
        <f t="shared" si="5"/>
        <v>112</v>
      </c>
      <c r="AY26" s="12">
        <f t="shared" si="6"/>
        <v>0</v>
      </c>
      <c r="AZ26" s="25"/>
      <c r="BA26" s="27"/>
      <c r="BB26" s="25">
        <v>56</v>
      </c>
      <c r="BC26" s="27"/>
      <c r="BD26" s="25">
        <v>56</v>
      </c>
      <c r="BE26" s="27"/>
      <c r="BF26" s="25"/>
      <c r="BG26" s="27"/>
      <c r="BH26" s="25"/>
      <c r="BI26" s="27"/>
      <c r="BJ26" s="25"/>
      <c r="BK26" s="27"/>
      <c r="BL26" s="25"/>
      <c r="BM26" s="27"/>
      <c r="BN26" s="22">
        <f t="shared" si="7"/>
        <v>112</v>
      </c>
      <c r="BO26" s="12">
        <f t="shared" si="8"/>
        <v>0</v>
      </c>
      <c r="BP26" s="105"/>
      <c r="BQ26" s="9"/>
      <c r="BR26" s="105"/>
      <c r="BS26" s="9"/>
      <c r="BT26" s="105"/>
      <c r="BU26" s="9"/>
      <c r="BV26" s="105"/>
      <c r="BW26" s="9"/>
      <c r="BX26" s="105"/>
      <c r="BY26" s="9"/>
      <c r="BZ26" s="80">
        <f t="shared" si="1"/>
        <v>0</v>
      </c>
      <c r="CA26" s="12">
        <f t="shared" si="2"/>
        <v>0</v>
      </c>
    </row>
    <row r="27" spans="1:79" s="90" customFormat="1">
      <c r="A27" s="81" t="s">
        <v>3</v>
      </c>
      <c r="B27" s="82" t="s">
        <v>6</v>
      </c>
      <c r="C27" s="83">
        <f t="shared" si="9"/>
        <v>215.11999999999998</v>
      </c>
      <c r="D27" s="11">
        <f t="shared" si="10"/>
        <v>0</v>
      </c>
      <c r="E27" s="69">
        <v>10</v>
      </c>
      <c r="F27" s="84">
        <f t="shared" si="11"/>
        <v>21.511999999999997</v>
      </c>
      <c r="G27" s="11">
        <f t="shared" si="0"/>
        <v>0</v>
      </c>
      <c r="H27" s="35"/>
      <c r="I27" s="91"/>
      <c r="J27" s="35"/>
      <c r="K27" s="91"/>
      <c r="L27" s="35"/>
      <c r="M27" s="91"/>
      <c r="N27" s="35"/>
      <c r="O27" s="91"/>
      <c r="P27" s="35"/>
      <c r="Q27" s="91"/>
      <c r="R27" s="86">
        <f t="shared" si="12"/>
        <v>0</v>
      </c>
      <c r="S27" s="12">
        <f t="shared" si="13"/>
        <v>0</v>
      </c>
      <c r="T27" s="35">
        <v>24.2</v>
      </c>
      <c r="U27" s="91"/>
      <c r="V27" s="35">
        <v>23</v>
      </c>
      <c r="W27" s="91"/>
      <c r="X27" s="35">
        <v>23.9</v>
      </c>
      <c r="Y27" s="91"/>
      <c r="Z27" s="35"/>
      <c r="AA27" s="91"/>
      <c r="AB27" s="35"/>
      <c r="AC27" s="91"/>
      <c r="AD27" s="35"/>
      <c r="AE27" s="91"/>
      <c r="AF27" s="35"/>
      <c r="AG27" s="91"/>
      <c r="AH27" s="44">
        <f t="shared" si="3"/>
        <v>71.099999999999994</v>
      </c>
      <c r="AI27" s="12">
        <f t="shared" si="4"/>
        <v>0</v>
      </c>
      <c r="AJ27" s="35">
        <v>23.5</v>
      </c>
      <c r="AK27" s="91"/>
      <c r="AL27" s="35"/>
      <c r="AM27" s="91"/>
      <c r="AN27" s="35">
        <v>25.5</v>
      </c>
      <c r="AO27" s="91"/>
      <c r="AP27" s="35">
        <v>11.5</v>
      </c>
      <c r="AQ27" s="91"/>
      <c r="AR27" s="35">
        <v>12</v>
      </c>
      <c r="AS27" s="91"/>
      <c r="AT27" s="35"/>
      <c r="AU27" s="91"/>
      <c r="AV27" s="35"/>
      <c r="AW27" s="91"/>
      <c r="AX27" s="52">
        <f t="shared" si="5"/>
        <v>72.5</v>
      </c>
      <c r="AY27" s="12">
        <f t="shared" si="6"/>
        <v>0</v>
      </c>
      <c r="AZ27" s="35">
        <v>24.1</v>
      </c>
      <c r="BA27" s="91"/>
      <c r="BB27" s="35"/>
      <c r="BC27" s="91"/>
      <c r="BD27" s="35"/>
      <c r="BE27" s="91"/>
      <c r="BF27" s="35">
        <v>24</v>
      </c>
      <c r="BG27" s="91"/>
      <c r="BH27" s="35"/>
      <c r="BI27" s="91"/>
      <c r="BJ27" s="35"/>
      <c r="BK27" s="91"/>
      <c r="BL27" s="35"/>
      <c r="BM27" s="91"/>
      <c r="BN27" s="36">
        <f t="shared" si="7"/>
        <v>48.1</v>
      </c>
      <c r="BO27" s="12">
        <f t="shared" si="8"/>
        <v>0</v>
      </c>
      <c r="BP27" s="92"/>
      <c r="BQ27" s="93"/>
      <c r="BR27" s="92">
        <v>23.42</v>
      </c>
      <c r="BS27" s="93"/>
      <c r="BT27" s="92"/>
      <c r="BU27" s="93"/>
      <c r="BV27" s="92"/>
      <c r="BW27" s="93"/>
      <c r="BX27" s="92"/>
      <c r="BY27" s="93"/>
      <c r="BZ27" s="89">
        <f t="shared" si="1"/>
        <v>23.42</v>
      </c>
      <c r="CA27" s="12">
        <f t="shared" si="2"/>
        <v>0</v>
      </c>
    </row>
    <row r="28" spans="1:79" s="76" customFormat="1">
      <c r="A28" s="77" t="s">
        <v>29</v>
      </c>
      <c r="B28" s="78" t="s">
        <v>6</v>
      </c>
      <c r="C28" s="72">
        <f t="shared" si="9"/>
        <v>309</v>
      </c>
      <c r="D28" s="11">
        <f t="shared" si="10"/>
        <v>3310</v>
      </c>
      <c r="E28" s="69">
        <v>19</v>
      </c>
      <c r="F28" s="73">
        <f t="shared" si="11"/>
        <v>16.263157894736842</v>
      </c>
      <c r="G28" s="11">
        <f t="shared" si="0"/>
        <v>174.21052631578948</v>
      </c>
      <c r="H28" s="24">
        <v>15</v>
      </c>
      <c r="I28" s="28">
        <v>170</v>
      </c>
      <c r="J28" s="24">
        <v>15</v>
      </c>
      <c r="K28" s="28">
        <v>170</v>
      </c>
      <c r="L28" s="24">
        <v>18</v>
      </c>
      <c r="M28" s="28">
        <v>190</v>
      </c>
      <c r="N28" s="24">
        <v>15</v>
      </c>
      <c r="O28" s="28">
        <v>170</v>
      </c>
      <c r="P28" s="24">
        <v>11</v>
      </c>
      <c r="Q28" s="28">
        <v>180</v>
      </c>
      <c r="R28" s="48">
        <f t="shared" si="12"/>
        <v>74</v>
      </c>
      <c r="S28" s="12">
        <f t="shared" si="13"/>
        <v>880</v>
      </c>
      <c r="T28" s="24">
        <v>18</v>
      </c>
      <c r="U28" s="28">
        <v>190</v>
      </c>
      <c r="V28" s="24">
        <v>16</v>
      </c>
      <c r="W28" s="28">
        <v>170</v>
      </c>
      <c r="X28" s="24">
        <v>11</v>
      </c>
      <c r="Y28" s="28">
        <v>180</v>
      </c>
      <c r="Z28" s="24">
        <v>16</v>
      </c>
      <c r="AA28" s="28">
        <v>160</v>
      </c>
      <c r="AB28" s="24">
        <v>23</v>
      </c>
      <c r="AC28" s="28">
        <v>170</v>
      </c>
      <c r="AD28" s="24"/>
      <c r="AE28" s="28"/>
      <c r="AF28" s="24"/>
      <c r="AG28" s="28"/>
      <c r="AH28" s="42">
        <f t="shared" si="3"/>
        <v>84</v>
      </c>
      <c r="AI28" s="12">
        <f t="shared" si="4"/>
        <v>870</v>
      </c>
      <c r="AJ28" s="24">
        <v>13</v>
      </c>
      <c r="AK28" s="28">
        <v>190</v>
      </c>
      <c r="AL28" s="24"/>
      <c r="AM28" s="28"/>
      <c r="AN28" s="24">
        <v>24</v>
      </c>
      <c r="AO28" s="28">
        <v>180</v>
      </c>
      <c r="AP28" s="24">
        <v>18</v>
      </c>
      <c r="AQ28" s="28">
        <v>170</v>
      </c>
      <c r="AR28" s="24">
        <v>11</v>
      </c>
      <c r="AS28" s="28">
        <v>190</v>
      </c>
      <c r="AT28" s="24"/>
      <c r="AU28" s="28"/>
      <c r="AV28" s="24"/>
      <c r="AW28" s="28"/>
      <c r="AX28" s="51">
        <f t="shared" si="5"/>
        <v>66</v>
      </c>
      <c r="AY28" s="12">
        <f t="shared" si="6"/>
        <v>730</v>
      </c>
      <c r="AZ28" s="24"/>
      <c r="BA28" s="28"/>
      <c r="BB28" s="24">
        <v>19</v>
      </c>
      <c r="BC28" s="28">
        <v>220</v>
      </c>
      <c r="BD28" s="24"/>
      <c r="BE28" s="28"/>
      <c r="BF28" s="24">
        <v>32</v>
      </c>
      <c r="BG28" s="28">
        <v>160</v>
      </c>
      <c r="BH28" s="24">
        <v>13</v>
      </c>
      <c r="BI28" s="28">
        <v>190</v>
      </c>
      <c r="BJ28" s="24"/>
      <c r="BK28" s="28"/>
      <c r="BL28" s="24"/>
      <c r="BM28" s="28"/>
      <c r="BN28" s="22">
        <f t="shared" si="7"/>
        <v>64</v>
      </c>
      <c r="BO28" s="12">
        <f t="shared" si="8"/>
        <v>570</v>
      </c>
      <c r="BP28" s="79"/>
      <c r="BQ28" s="8"/>
      <c r="BR28" s="79">
        <v>8</v>
      </c>
      <c r="BS28" s="8">
        <v>80</v>
      </c>
      <c r="BT28" s="79">
        <v>13</v>
      </c>
      <c r="BU28" s="8">
        <v>180</v>
      </c>
      <c r="BV28" s="79"/>
      <c r="BW28" s="8"/>
      <c r="BX28" s="79"/>
      <c r="BY28" s="8"/>
      <c r="BZ28" s="80">
        <f t="shared" si="1"/>
        <v>21</v>
      </c>
      <c r="CA28" s="12">
        <f t="shared" si="2"/>
        <v>260</v>
      </c>
    </row>
    <row r="29" spans="1:79" s="76" customFormat="1">
      <c r="A29" s="77" t="s">
        <v>26</v>
      </c>
      <c r="B29" s="78" t="s">
        <v>6</v>
      </c>
      <c r="C29" s="72">
        <f t="shared" si="9"/>
        <v>112</v>
      </c>
      <c r="D29" s="11">
        <f t="shared" si="10"/>
        <v>0</v>
      </c>
      <c r="E29" s="69">
        <v>7</v>
      </c>
      <c r="F29" s="73">
        <f t="shared" si="11"/>
        <v>16</v>
      </c>
      <c r="G29" s="11">
        <f t="shared" si="0"/>
        <v>0</v>
      </c>
      <c r="H29" s="24"/>
      <c r="I29" s="28"/>
      <c r="J29" s="24">
        <v>16</v>
      </c>
      <c r="K29" s="28"/>
      <c r="L29" s="24">
        <v>16</v>
      </c>
      <c r="M29" s="28"/>
      <c r="N29" s="24"/>
      <c r="O29" s="28"/>
      <c r="P29" s="24"/>
      <c r="Q29" s="28"/>
      <c r="R29" s="48">
        <f t="shared" si="12"/>
        <v>32</v>
      </c>
      <c r="S29" s="12">
        <f t="shared" si="13"/>
        <v>0</v>
      </c>
      <c r="T29" s="24">
        <v>16</v>
      </c>
      <c r="U29" s="28"/>
      <c r="V29" s="24">
        <v>16</v>
      </c>
      <c r="W29" s="28"/>
      <c r="X29" s="24">
        <v>16</v>
      </c>
      <c r="Y29" s="28"/>
      <c r="Z29" s="24"/>
      <c r="AA29" s="28"/>
      <c r="AB29" s="24"/>
      <c r="AC29" s="28"/>
      <c r="AD29" s="24"/>
      <c r="AE29" s="28"/>
      <c r="AF29" s="24"/>
      <c r="AG29" s="28"/>
      <c r="AH29" s="42">
        <f t="shared" si="3"/>
        <v>48</v>
      </c>
      <c r="AI29" s="12">
        <f t="shared" si="4"/>
        <v>0</v>
      </c>
      <c r="AJ29" s="24"/>
      <c r="AK29" s="28"/>
      <c r="AL29" s="24"/>
      <c r="AM29" s="28"/>
      <c r="AN29" s="24">
        <v>16</v>
      </c>
      <c r="AO29" s="28"/>
      <c r="AP29" s="24">
        <v>16</v>
      </c>
      <c r="AQ29" s="28"/>
      <c r="AR29" s="24"/>
      <c r="AS29" s="28"/>
      <c r="AT29" s="24"/>
      <c r="AU29" s="28"/>
      <c r="AV29" s="24"/>
      <c r="AW29" s="28"/>
      <c r="AX29" s="51">
        <f t="shared" si="5"/>
        <v>32</v>
      </c>
      <c r="AY29" s="12">
        <f t="shared" si="6"/>
        <v>0</v>
      </c>
      <c r="AZ29" s="24"/>
      <c r="BA29" s="28"/>
      <c r="BB29" s="24"/>
      <c r="BC29" s="28"/>
      <c r="BD29" s="24"/>
      <c r="BE29" s="28"/>
      <c r="BF29" s="24"/>
      <c r="BG29" s="28"/>
      <c r="BH29" s="24"/>
      <c r="BI29" s="28"/>
      <c r="BJ29" s="24"/>
      <c r="BK29" s="28"/>
      <c r="BL29" s="24"/>
      <c r="BM29" s="28"/>
      <c r="BN29" s="22">
        <f t="shared" si="7"/>
        <v>0</v>
      </c>
      <c r="BO29" s="12">
        <f t="shared" si="8"/>
        <v>0</v>
      </c>
      <c r="BP29" s="79"/>
      <c r="BQ29" s="8"/>
      <c r="BR29" s="79"/>
      <c r="BS29" s="8"/>
      <c r="BT29" s="79"/>
      <c r="BU29" s="8"/>
      <c r="BV29" s="79"/>
      <c r="BW29" s="8"/>
      <c r="BX29" s="79"/>
      <c r="BY29" s="8"/>
      <c r="BZ29" s="80">
        <f t="shared" si="1"/>
        <v>0</v>
      </c>
      <c r="CA29" s="12">
        <f t="shared" si="2"/>
        <v>0</v>
      </c>
    </row>
    <row r="30" spans="1:79" s="117" customFormat="1">
      <c r="A30" s="106" t="s">
        <v>20</v>
      </c>
      <c r="B30" s="107" t="s">
        <v>6</v>
      </c>
      <c r="C30" s="108">
        <f t="shared" si="9"/>
        <v>225.53300000000002</v>
      </c>
      <c r="D30" s="11">
        <f t="shared" si="10"/>
        <v>0</v>
      </c>
      <c r="E30" s="69">
        <v>9</v>
      </c>
      <c r="F30" s="109">
        <f t="shared" si="11"/>
        <v>25.059222222222225</v>
      </c>
      <c r="G30" s="11">
        <f t="shared" si="0"/>
        <v>0</v>
      </c>
      <c r="H30" s="30"/>
      <c r="I30" s="110"/>
      <c r="J30" s="30"/>
      <c r="K30" s="110"/>
      <c r="L30" s="30">
        <v>15</v>
      </c>
      <c r="M30" s="110"/>
      <c r="N30" s="30"/>
      <c r="O30" s="110"/>
      <c r="P30" s="30">
        <v>25</v>
      </c>
      <c r="Q30" s="110"/>
      <c r="R30" s="111">
        <f t="shared" si="12"/>
        <v>40</v>
      </c>
      <c r="S30" s="12">
        <f t="shared" si="13"/>
        <v>0</v>
      </c>
      <c r="T30" s="30"/>
      <c r="U30" s="110"/>
      <c r="V30" s="30"/>
      <c r="W30" s="110"/>
      <c r="X30" s="30"/>
      <c r="Y30" s="110"/>
      <c r="Z30" s="30"/>
      <c r="AA30" s="110"/>
      <c r="AB30" s="30"/>
      <c r="AC30" s="110"/>
      <c r="AD30" s="30"/>
      <c r="AE30" s="110"/>
      <c r="AF30" s="30"/>
      <c r="AG30" s="110"/>
      <c r="AH30" s="112">
        <f t="shared" si="3"/>
        <v>0</v>
      </c>
      <c r="AI30" s="12">
        <f t="shared" si="4"/>
        <v>0</v>
      </c>
      <c r="AJ30" s="30">
        <v>34</v>
      </c>
      <c r="AK30" s="110"/>
      <c r="AL30" s="30"/>
      <c r="AM30" s="110"/>
      <c r="AN30" s="30">
        <v>15</v>
      </c>
      <c r="AO30" s="110"/>
      <c r="AP30" s="30"/>
      <c r="AQ30" s="110"/>
      <c r="AR30" s="30">
        <v>48</v>
      </c>
      <c r="AS30" s="110"/>
      <c r="AT30" s="30"/>
      <c r="AU30" s="110"/>
      <c r="AV30" s="30"/>
      <c r="AW30" s="110"/>
      <c r="AX30" s="113">
        <f t="shared" si="5"/>
        <v>97</v>
      </c>
      <c r="AY30" s="12">
        <f t="shared" si="6"/>
        <v>0</v>
      </c>
      <c r="AZ30" s="30">
        <v>15</v>
      </c>
      <c r="BA30" s="110"/>
      <c r="BB30" s="30"/>
      <c r="BC30" s="110"/>
      <c r="BD30" s="30">
        <v>43.331000000000003</v>
      </c>
      <c r="BE30" s="110"/>
      <c r="BF30" s="30"/>
      <c r="BG30" s="110"/>
      <c r="BH30" s="30">
        <v>15</v>
      </c>
      <c r="BI30" s="110"/>
      <c r="BJ30" s="30"/>
      <c r="BK30" s="110"/>
      <c r="BL30" s="30"/>
      <c r="BM30" s="110"/>
      <c r="BN30" s="32">
        <f t="shared" si="7"/>
        <v>73.331000000000003</v>
      </c>
      <c r="BO30" s="12">
        <f t="shared" si="8"/>
        <v>0</v>
      </c>
      <c r="BP30" s="114">
        <v>15.202</v>
      </c>
      <c r="BQ30" s="115"/>
      <c r="BR30" s="114"/>
      <c r="BS30" s="115"/>
      <c r="BT30" s="114"/>
      <c r="BU30" s="115"/>
      <c r="BV30" s="114"/>
      <c r="BW30" s="115"/>
      <c r="BX30" s="114"/>
      <c r="BY30" s="115"/>
      <c r="BZ30" s="116">
        <f t="shared" si="1"/>
        <v>15.202</v>
      </c>
      <c r="CA30" s="12">
        <f t="shared" si="2"/>
        <v>0</v>
      </c>
    </row>
    <row r="31" spans="1:79" s="76" customFormat="1">
      <c r="A31" s="77" t="s">
        <v>31</v>
      </c>
      <c r="B31" s="78" t="s">
        <v>32</v>
      </c>
      <c r="C31" s="72">
        <f t="shared" si="9"/>
        <v>32</v>
      </c>
      <c r="D31" s="11">
        <f t="shared" si="10"/>
        <v>0</v>
      </c>
      <c r="E31" s="69">
        <v>4</v>
      </c>
      <c r="F31" s="73">
        <f t="shared" si="11"/>
        <v>8</v>
      </c>
      <c r="G31" s="11">
        <f t="shared" si="0"/>
        <v>0</v>
      </c>
      <c r="H31" s="24"/>
      <c r="I31" s="28"/>
      <c r="J31" s="24"/>
      <c r="K31" s="28"/>
      <c r="L31" s="24"/>
      <c r="M31" s="28"/>
      <c r="N31" s="24"/>
      <c r="O31" s="28"/>
      <c r="P31" s="24"/>
      <c r="Q31" s="28"/>
      <c r="R31" s="48">
        <f t="shared" si="12"/>
        <v>0</v>
      </c>
      <c r="S31" s="12">
        <f t="shared" si="13"/>
        <v>0</v>
      </c>
      <c r="T31" s="24"/>
      <c r="U31" s="28"/>
      <c r="V31" s="24"/>
      <c r="W31" s="28"/>
      <c r="X31" s="24"/>
      <c r="Y31" s="28"/>
      <c r="Z31" s="24"/>
      <c r="AA31" s="28"/>
      <c r="AB31" s="24"/>
      <c r="AC31" s="28"/>
      <c r="AD31" s="24"/>
      <c r="AE31" s="28"/>
      <c r="AF31" s="24"/>
      <c r="AG31" s="28"/>
      <c r="AH31" s="42">
        <f t="shared" si="3"/>
        <v>0</v>
      </c>
      <c r="AI31" s="12">
        <f t="shared" si="4"/>
        <v>0</v>
      </c>
      <c r="AJ31" s="24">
        <v>8</v>
      </c>
      <c r="AK31" s="28"/>
      <c r="AL31" s="24">
        <v>8</v>
      </c>
      <c r="AM31" s="28"/>
      <c r="AN31" s="24"/>
      <c r="AO31" s="28"/>
      <c r="AP31" s="24"/>
      <c r="AQ31" s="28"/>
      <c r="AR31" s="24"/>
      <c r="AS31" s="28"/>
      <c r="AT31" s="24"/>
      <c r="AU31" s="28"/>
      <c r="AV31" s="24"/>
      <c r="AW31" s="28"/>
      <c r="AX31" s="51">
        <f t="shared" si="5"/>
        <v>16</v>
      </c>
      <c r="AY31" s="12">
        <f t="shared" si="6"/>
        <v>0</v>
      </c>
      <c r="AZ31" s="24"/>
      <c r="BA31" s="28"/>
      <c r="BB31" s="24"/>
      <c r="BC31" s="28"/>
      <c r="BD31" s="24"/>
      <c r="BE31" s="28"/>
      <c r="BF31" s="24">
        <v>8</v>
      </c>
      <c r="BG31" s="28"/>
      <c r="BH31" s="24"/>
      <c r="BI31" s="28"/>
      <c r="BJ31" s="24"/>
      <c r="BK31" s="28"/>
      <c r="BL31" s="24"/>
      <c r="BM31" s="28"/>
      <c r="BN31" s="22">
        <f t="shared" si="7"/>
        <v>8</v>
      </c>
      <c r="BO31" s="12">
        <f t="shared" si="8"/>
        <v>0</v>
      </c>
      <c r="BP31" s="79"/>
      <c r="BQ31" s="8"/>
      <c r="BR31" s="79">
        <v>8</v>
      </c>
      <c r="BS31" s="8"/>
      <c r="BT31" s="79"/>
      <c r="BU31" s="8"/>
      <c r="BV31" s="79"/>
      <c r="BW31" s="8"/>
      <c r="BX31" s="79"/>
      <c r="BY31" s="8"/>
      <c r="BZ31" s="80">
        <f t="shared" si="1"/>
        <v>8</v>
      </c>
      <c r="CA31" s="12">
        <f t="shared" si="2"/>
        <v>0</v>
      </c>
    </row>
    <row r="32" spans="1:79" s="127" customFormat="1">
      <c r="A32" s="118" t="s">
        <v>28</v>
      </c>
      <c r="B32" s="119" t="s">
        <v>6</v>
      </c>
      <c r="C32" s="120">
        <f t="shared" si="9"/>
        <v>314.18</v>
      </c>
      <c r="D32" s="11">
        <f t="shared" si="10"/>
        <v>0</v>
      </c>
      <c r="E32" s="69">
        <v>4</v>
      </c>
      <c r="F32" s="121">
        <f t="shared" si="11"/>
        <v>78.545000000000002</v>
      </c>
      <c r="G32" s="11">
        <f t="shared" si="0"/>
        <v>0</v>
      </c>
      <c r="H32" s="40"/>
      <c r="I32" s="122"/>
      <c r="J32" s="40"/>
      <c r="K32" s="122"/>
      <c r="L32" s="40"/>
      <c r="M32" s="122"/>
      <c r="N32" s="40"/>
      <c r="O32" s="122"/>
      <c r="P32" s="40"/>
      <c r="Q32" s="122"/>
      <c r="R32" s="123">
        <f t="shared" si="12"/>
        <v>0</v>
      </c>
      <c r="S32" s="12">
        <f t="shared" si="13"/>
        <v>0</v>
      </c>
      <c r="T32" s="40">
        <v>51.7</v>
      </c>
      <c r="U32" s="122"/>
      <c r="V32" s="40">
        <v>97.5</v>
      </c>
      <c r="W32" s="122"/>
      <c r="X32" s="40"/>
      <c r="Y32" s="122"/>
      <c r="Z32" s="40"/>
      <c r="AA32" s="122"/>
      <c r="AB32" s="40"/>
      <c r="AC32" s="122"/>
      <c r="AD32" s="40"/>
      <c r="AE32" s="122"/>
      <c r="AF32" s="40"/>
      <c r="AG32" s="122"/>
      <c r="AH32" s="45">
        <f t="shared" si="3"/>
        <v>149.19999999999999</v>
      </c>
      <c r="AI32" s="12">
        <f t="shared" si="4"/>
        <v>0</v>
      </c>
      <c r="AJ32" s="40"/>
      <c r="AK32" s="122"/>
      <c r="AL32" s="40"/>
      <c r="AM32" s="122"/>
      <c r="AN32" s="40"/>
      <c r="AO32" s="122"/>
      <c r="AP32" s="40"/>
      <c r="AQ32" s="122"/>
      <c r="AR32" s="40"/>
      <c r="AS32" s="122"/>
      <c r="AT32" s="40"/>
      <c r="AU32" s="122"/>
      <c r="AV32" s="40"/>
      <c r="AW32" s="122"/>
      <c r="AX32" s="53">
        <f t="shared" si="5"/>
        <v>0</v>
      </c>
      <c r="AY32" s="12">
        <f t="shared" si="6"/>
        <v>0</v>
      </c>
      <c r="AZ32" s="40"/>
      <c r="BA32" s="122"/>
      <c r="BB32" s="40"/>
      <c r="BC32" s="122"/>
      <c r="BD32" s="40"/>
      <c r="BE32" s="122"/>
      <c r="BF32" s="40">
        <v>81.180000000000007</v>
      </c>
      <c r="BG32" s="122"/>
      <c r="BH32" s="40"/>
      <c r="BI32" s="122"/>
      <c r="BJ32" s="40"/>
      <c r="BK32" s="122"/>
      <c r="BL32" s="40"/>
      <c r="BM32" s="122"/>
      <c r="BN32" s="33">
        <f t="shared" si="7"/>
        <v>81.180000000000007</v>
      </c>
      <c r="BO32" s="12">
        <f t="shared" si="8"/>
        <v>0</v>
      </c>
      <c r="BP32" s="124"/>
      <c r="BQ32" s="125"/>
      <c r="BR32" s="124">
        <v>83.8</v>
      </c>
      <c r="BS32" s="125"/>
      <c r="BT32" s="124"/>
      <c r="BU32" s="125"/>
      <c r="BV32" s="124"/>
      <c r="BW32" s="125"/>
      <c r="BX32" s="124"/>
      <c r="BY32" s="125"/>
      <c r="BZ32" s="126">
        <f t="shared" si="1"/>
        <v>83.8</v>
      </c>
      <c r="CA32" s="12">
        <f t="shared" si="2"/>
        <v>0</v>
      </c>
    </row>
    <row r="33" spans="1:82" s="127" customFormat="1">
      <c r="A33" s="118" t="s">
        <v>2</v>
      </c>
      <c r="B33" s="119" t="s">
        <v>27</v>
      </c>
      <c r="C33" s="120">
        <f t="shared" si="9"/>
        <v>80.319999999999993</v>
      </c>
      <c r="D33" s="11">
        <f t="shared" si="10"/>
        <v>0</v>
      </c>
      <c r="E33" s="69">
        <v>4</v>
      </c>
      <c r="F33" s="121">
        <f t="shared" si="11"/>
        <v>20.079999999999998</v>
      </c>
      <c r="G33" s="11">
        <f t="shared" si="0"/>
        <v>0</v>
      </c>
      <c r="H33" s="40"/>
      <c r="I33" s="122"/>
      <c r="J33" s="40"/>
      <c r="K33" s="122"/>
      <c r="L33" s="40"/>
      <c r="M33" s="122"/>
      <c r="N33" s="40"/>
      <c r="O33" s="122"/>
      <c r="P33" s="40"/>
      <c r="Q33" s="122"/>
      <c r="R33" s="123">
        <f t="shared" si="12"/>
        <v>0</v>
      </c>
      <c r="S33" s="12">
        <f t="shared" si="13"/>
        <v>0</v>
      </c>
      <c r="T33" s="40"/>
      <c r="U33" s="122"/>
      <c r="V33" s="40">
        <v>22.05</v>
      </c>
      <c r="W33" s="122"/>
      <c r="X33" s="40"/>
      <c r="Y33" s="122"/>
      <c r="Z33" s="40"/>
      <c r="AA33" s="122"/>
      <c r="AB33" s="40"/>
      <c r="AC33" s="122"/>
      <c r="AD33" s="40"/>
      <c r="AE33" s="122"/>
      <c r="AF33" s="40"/>
      <c r="AG33" s="122"/>
      <c r="AH33" s="45">
        <f t="shared" si="3"/>
        <v>22.05</v>
      </c>
      <c r="AI33" s="12">
        <f t="shared" si="4"/>
        <v>0</v>
      </c>
      <c r="AJ33" s="40">
        <v>19.93</v>
      </c>
      <c r="AK33" s="122"/>
      <c r="AL33" s="40">
        <v>22.59</v>
      </c>
      <c r="AM33" s="122"/>
      <c r="AN33" s="40"/>
      <c r="AO33" s="122"/>
      <c r="AP33" s="40"/>
      <c r="AQ33" s="122"/>
      <c r="AR33" s="40"/>
      <c r="AS33" s="122"/>
      <c r="AT33" s="40"/>
      <c r="AU33" s="122"/>
      <c r="AV33" s="40"/>
      <c r="AW33" s="122"/>
      <c r="AX33" s="53">
        <f t="shared" si="5"/>
        <v>42.519999999999996</v>
      </c>
      <c r="AY33" s="12">
        <f t="shared" si="6"/>
        <v>0</v>
      </c>
      <c r="AZ33" s="40"/>
      <c r="BA33" s="122"/>
      <c r="BB33" s="40"/>
      <c r="BC33" s="122"/>
      <c r="BD33" s="40"/>
      <c r="BE33" s="122"/>
      <c r="BF33" s="40"/>
      <c r="BG33" s="122"/>
      <c r="BH33" s="40"/>
      <c r="BI33" s="122"/>
      <c r="BJ33" s="40"/>
      <c r="BK33" s="122"/>
      <c r="BL33" s="40"/>
      <c r="BM33" s="122"/>
      <c r="BN33" s="33">
        <f t="shared" si="7"/>
        <v>0</v>
      </c>
      <c r="BO33" s="12">
        <f t="shared" si="8"/>
        <v>0</v>
      </c>
      <c r="BP33" s="128"/>
      <c r="BQ33" s="129"/>
      <c r="BR33" s="128">
        <v>15.75</v>
      </c>
      <c r="BS33" s="129"/>
      <c r="BT33" s="128"/>
      <c r="BU33" s="129"/>
      <c r="BV33" s="128"/>
      <c r="BW33" s="129"/>
      <c r="BX33" s="128"/>
      <c r="BY33" s="129"/>
      <c r="BZ33" s="126">
        <f t="shared" si="1"/>
        <v>15.75</v>
      </c>
      <c r="CA33" s="12">
        <f t="shared" si="2"/>
        <v>0</v>
      </c>
    </row>
    <row r="34" spans="1:82" s="76" customFormat="1">
      <c r="A34" s="77" t="s">
        <v>45</v>
      </c>
      <c r="B34" s="78" t="s">
        <v>6</v>
      </c>
      <c r="C34" s="72">
        <f t="shared" si="9"/>
        <v>271</v>
      </c>
      <c r="D34" s="11">
        <f t="shared" si="10"/>
        <v>0</v>
      </c>
      <c r="E34" s="69">
        <v>8</v>
      </c>
      <c r="F34" s="73">
        <f t="shared" si="11"/>
        <v>33.875</v>
      </c>
      <c r="G34" s="11">
        <f t="shared" si="0"/>
        <v>0</v>
      </c>
      <c r="H34" s="25"/>
      <c r="I34" s="27"/>
      <c r="J34" s="25">
        <v>39</v>
      </c>
      <c r="K34" s="27"/>
      <c r="L34" s="25">
        <v>32</v>
      </c>
      <c r="M34" s="27"/>
      <c r="N34" s="25"/>
      <c r="O34" s="27"/>
      <c r="P34" s="25">
        <v>39</v>
      </c>
      <c r="Q34" s="27"/>
      <c r="R34" s="48">
        <f t="shared" si="12"/>
        <v>110</v>
      </c>
      <c r="S34" s="12">
        <f t="shared" si="13"/>
        <v>0</v>
      </c>
      <c r="T34" s="25"/>
      <c r="U34" s="27"/>
      <c r="V34" s="25"/>
      <c r="W34" s="27"/>
      <c r="X34" s="25">
        <v>33</v>
      </c>
      <c r="Y34" s="27"/>
      <c r="Z34" s="25">
        <v>33</v>
      </c>
      <c r="AA34" s="27"/>
      <c r="AB34" s="25"/>
      <c r="AC34" s="27"/>
      <c r="AD34" s="25"/>
      <c r="AE34" s="27"/>
      <c r="AF34" s="25"/>
      <c r="AG34" s="27"/>
      <c r="AH34" s="42">
        <f t="shared" si="3"/>
        <v>66</v>
      </c>
      <c r="AI34" s="12">
        <f t="shared" si="4"/>
        <v>0</v>
      </c>
      <c r="AJ34" s="25">
        <v>33</v>
      </c>
      <c r="AK34" s="27"/>
      <c r="AL34" s="25">
        <v>31</v>
      </c>
      <c r="AM34" s="27"/>
      <c r="AN34" s="25">
        <v>31</v>
      </c>
      <c r="AO34" s="27"/>
      <c r="AP34" s="25"/>
      <c r="AQ34" s="27"/>
      <c r="AR34" s="25"/>
      <c r="AS34" s="27"/>
      <c r="AT34" s="25"/>
      <c r="AU34" s="27"/>
      <c r="AV34" s="25"/>
      <c r="AW34" s="27"/>
      <c r="AX34" s="51">
        <f t="shared" si="5"/>
        <v>95</v>
      </c>
      <c r="AY34" s="12">
        <f t="shared" si="6"/>
        <v>0</v>
      </c>
      <c r="AZ34" s="25"/>
      <c r="BA34" s="27"/>
      <c r="BB34" s="25"/>
      <c r="BC34" s="27"/>
      <c r="BD34" s="25"/>
      <c r="BE34" s="27"/>
      <c r="BF34" s="25"/>
      <c r="BG34" s="27"/>
      <c r="BH34" s="25"/>
      <c r="BI34" s="27"/>
      <c r="BJ34" s="25"/>
      <c r="BK34" s="27"/>
      <c r="BL34" s="25"/>
      <c r="BM34" s="27"/>
      <c r="BN34" s="22">
        <f t="shared" si="7"/>
        <v>0</v>
      </c>
      <c r="BO34" s="12">
        <f t="shared" si="8"/>
        <v>0</v>
      </c>
      <c r="BP34" s="79"/>
      <c r="BQ34" s="8"/>
      <c r="BR34" s="79"/>
      <c r="BS34" s="8"/>
      <c r="BT34" s="79"/>
      <c r="BU34" s="8"/>
      <c r="BV34" s="79"/>
      <c r="BW34" s="8"/>
      <c r="BX34" s="79"/>
      <c r="BY34" s="8"/>
      <c r="BZ34" s="80">
        <f t="shared" si="1"/>
        <v>0</v>
      </c>
      <c r="CA34" s="12">
        <f t="shared" si="2"/>
        <v>0</v>
      </c>
    </row>
    <row r="35" spans="1:82" s="127" customFormat="1">
      <c r="A35" s="118" t="s">
        <v>21</v>
      </c>
      <c r="B35" s="119" t="s">
        <v>6</v>
      </c>
      <c r="C35" s="120">
        <f t="shared" si="9"/>
        <v>298.16399999999999</v>
      </c>
      <c r="D35" s="11">
        <f t="shared" si="10"/>
        <v>0</v>
      </c>
      <c r="E35" s="69">
        <v>15</v>
      </c>
      <c r="F35" s="121">
        <f t="shared" si="11"/>
        <v>19.877599999999997</v>
      </c>
      <c r="G35" s="11">
        <f t="shared" si="0"/>
        <v>0</v>
      </c>
      <c r="H35" s="40">
        <v>20.67</v>
      </c>
      <c r="I35" s="122"/>
      <c r="J35" s="40">
        <v>17.89</v>
      </c>
      <c r="K35" s="122"/>
      <c r="L35" s="40">
        <v>21.8</v>
      </c>
      <c r="M35" s="122"/>
      <c r="N35" s="40">
        <v>17.88</v>
      </c>
      <c r="O35" s="122"/>
      <c r="P35" s="40"/>
      <c r="Q35" s="122"/>
      <c r="R35" s="123">
        <f t="shared" si="12"/>
        <v>78.239999999999995</v>
      </c>
      <c r="S35" s="12">
        <f t="shared" si="13"/>
        <v>0</v>
      </c>
      <c r="T35" s="40">
        <v>21</v>
      </c>
      <c r="U35" s="122"/>
      <c r="V35" s="40">
        <v>18</v>
      </c>
      <c r="W35" s="122"/>
      <c r="X35" s="40">
        <v>18</v>
      </c>
      <c r="Y35" s="122"/>
      <c r="Z35" s="40">
        <v>18.04</v>
      </c>
      <c r="AA35" s="122"/>
      <c r="AB35" s="40"/>
      <c r="AC35" s="122"/>
      <c r="AD35" s="40"/>
      <c r="AE35" s="122"/>
      <c r="AF35" s="40"/>
      <c r="AG35" s="122"/>
      <c r="AH35" s="45">
        <f t="shared" si="3"/>
        <v>75.039999999999992</v>
      </c>
      <c r="AI35" s="12">
        <f t="shared" si="4"/>
        <v>0</v>
      </c>
      <c r="AJ35" s="40">
        <v>27.15</v>
      </c>
      <c r="AK35" s="122"/>
      <c r="AL35" s="40">
        <v>18.09</v>
      </c>
      <c r="AM35" s="122"/>
      <c r="AN35" s="40">
        <v>18.28</v>
      </c>
      <c r="AO35" s="122"/>
      <c r="AP35" s="40">
        <v>18.09</v>
      </c>
      <c r="AQ35" s="122"/>
      <c r="AR35" s="40"/>
      <c r="AS35" s="122"/>
      <c r="AT35" s="40"/>
      <c r="AU35" s="122"/>
      <c r="AV35" s="40"/>
      <c r="AW35" s="122"/>
      <c r="AX35" s="53">
        <f t="shared" si="5"/>
        <v>81.61</v>
      </c>
      <c r="AY35" s="12">
        <f t="shared" si="6"/>
        <v>0</v>
      </c>
      <c r="AZ35" s="40">
        <v>21.844000000000001</v>
      </c>
      <c r="BA35" s="122"/>
      <c r="BB35" s="40">
        <v>18.7</v>
      </c>
      <c r="BC35" s="122"/>
      <c r="BD35" s="40"/>
      <c r="BE35" s="122"/>
      <c r="BF35" s="40">
        <v>22.73</v>
      </c>
      <c r="BG35" s="122"/>
      <c r="BH35" s="40"/>
      <c r="BI35" s="122"/>
      <c r="BJ35" s="40"/>
      <c r="BK35" s="122"/>
      <c r="BL35" s="40"/>
      <c r="BM35" s="122"/>
      <c r="BN35" s="33">
        <f t="shared" si="7"/>
        <v>63.274000000000001</v>
      </c>
      <c r="BO35" s="12">
        <f t="shared" si="8"/>
        <v>0</v>
      </c>
      <c r="BP35" s="124"/>
      <c r="BQ35" s="125"/>
      <c r="BR35" s="124"/>
      <c r="BS35" s="125"/>
      <c r="BT35" s="124"/>
      <c r="BU35" s="125"/>
      <c r="BV35" s="124"/>
      <c r="BW35" s="125"/>
      <c r="BX35" s="124"/>
      <c r="BY35" s="125"/>
      <c r="BZ35" s="126">
        <f t="shared" si="1"/>
        <v>0</v>
      </c>
      <c r="CA35" s="12">
        <f t="shared" si="2"/>
        <v>0</v>
      </c>
    </row>
    <row r="36" spans="1:82" s="76" customFormat="1" ht="15.75" thickBot="1">
      <c r="A36" s="130" t="s">
        <v>12</v>
      </c>
      <c r="B36" s="131" t="s">
        <v>6</v>
      </c>
      <c r="C36" s="72">
        <f t="shared" si="9"/>
        <v>20</v>
      </c>
      <c r="D36" s="11">
        <f t="shared" si="10"/>
        <v>0</v>
      </c>
      <c r="E36" s="69">
        <v>4</v>
      </c>
      <c r="F36" s="73">
        <f t="shared" si="11"/>
        <v>5</v>
      </c>
      <c r="G36" s="11">
        <f t="shared" si="0"/>
        <v>0</v>
      </c>
      <c r="H36" s="26"/>
      <c r="I36" s="29"/>
      <c r="J36" s="26"/>
      <c r="K36" s="29"/>
      <c r="L36" s="26"/>
      <c r="M36" s="29"/>
      <c r="N36" s="26"/>
      <c r="O36" s="29"/>
      <c r="P36" s="26"/>
      <c r="Q36" s="29"/>
      <c r="R36" s="48">
        <f t="shared" si="12"/>
        <v>0</v>
      </c>
      <c r="S36" s="12">
        <f t="shared" si="13"/>
        <v>0</v>
      </c>
      <c r="T36" s="26">
        <v>2</v>
      </c>
      <c r="U36" s="29"/>
      <c r="V36" s="26"/>
      <c r="W36" s="29"/>
      <c r="X36" s="26"/>
      <c r="Y36" s="29"/>
      <c r="Z36" s="26"/>
      <c r="AA36" s="29"/>
      <c r="AB36" s="26"/>
      <c r="AC36" s="29"/>
      <c r="AD36" s="26"/>
      <c r="AE36" s="29"/>
      <c r="AF36" s="26"/>
      <c r="AG36" s="29"/>
      <c r="AH36" s="42">
        <f t="shared" si="3"/>
        <v>2</v>
      </c>
      <c r="AI36" s="12">
        <f t="shared" si="4"/>
        <v>0</v>
      </c>
      <c r="AJ36" s="26"/>
      <c r="AK36" s="29"/>
      <c r="AL36" s="26"/>
      <c r="AM36" s="29"/>
      <c r="AN36" s="26">
        <v>10</v>
      </c>
      <c r="AO36" s="29"/>
      <c r="AP36" s="26">
        <v>4</v>
      </c>
      <c r="AQ36" s="29"/>
      <c r="AR36" s="26">
        <v>4</v>
      </c>
      <c r="AS36" s="29"/>
      <c r="AT36" s="26"/>
      <c r="AU36" s="29"/>
      <c r="AV36" s="26"/>
      <c r="AW36" s="29"/>
      <c r="AX36" s="51">
        <f t="shared" si="5"/>
        <v>18</v>
      </c>
      <c r="AY36" s="12">
        <f t="shared" si="6"/>
        <v>0</v>
      </c>
      <c r="AZ36" s="26"/>
      <c r="BA36" s="29"/>
      <c r="BB36" s="26"/>
      <c r="BC36" s="29"/>
      <c r="BD36" s="26"/>
      <c r="BE36" s="29"/>
      <c r="BF36" s="26"/>
      <c r="BG36" s="29"/>
      <c r="BH36" s="26"/>
      <c r="BI36" s="29"/>
      <c r="BJ36" s="26"/>
      <c r="BK36" s="29"/>
      <c r="BL36" s="26"/>
      <c r="BM36" s="29"/>
      <c r="BN36" s="22">
        <f t="shared" si="7"/>
        <v>0</v>
      </c>
      <c r="BO36" s="12">
        <f t="shared" si="8"/>
        <v>0</v>
      </c>
      <c r="BP36" s="79"/>
      <c r="BQ36" s="8"/>
      <c r="BR36" s="79"/>
      <c r="BS36" s="8"/>
      <c r="BT36" s="79"/>
      <c r="BU36" s="8"/>
      <c r="BV36" s="79"/>
      <c r="BW36" s="8"/>
      <c r="BX36" s="79"/>
      <c r="BY36" s="8"/>
      <c r="BZ36" s="80">
        <f t="shared" si="1"/>
        <v>0</v>
      </c>
      <c r="CA36" s="12">
        <f t="shared" si="2"/>
        <v>0</v>
      </c>
    </row>
    <row r="37" spans="1:82" ht="15.75" thickBot="1">
      <c r="A37" s="141" t="s">
        <v>14</v>
      </c>
      <c r="B37" s="142"/>
      <c r="C37" s="57">
        <f t="shared" ref="C37:CA37" si="14">SUM(C17:C36)</f>
        <v>5165.0313999999998</v>
      </c>
      <c r="D37" s="13">
        <f t="shared" si="14"/>
        <v>4198</v>
      </c>
      <c r="E37" s="132">
        <f>SUM(E17:E36)</f>
        <v>180</v>
      </c>
      <c r="F37" s="68">
        <f>C37/E37</f>
        <v>28.69461888888889</v>
      </c>
      <c r="G37" s="13">
        <f>D37/E37</f>
        <v>23.322222222222223</v>
      </c>
      <c r="H37" s="46">
        <f t="shared" ref="H37:Q37" si="15">SUM(H17:H36)</f>
        <v>42.870900000000006</v>
      </c>
      <c r="I37" s="18">
        <f t="shared" si="15"/>
        <v>170</v>
      </c>
      <c r="J37" s="46">
        <f t="shared" si="15"/>
        <v>321.29089999999997</v>
      </c>
      <c r="K37" s="18">
        <f t="shared" si="15"/>
        <v>170</v>
      </c>
      <c r="L37" s="46">
        <f t="shared" si="15"/>
        <v>170.80090000000001</v>
      </c>
      <c r="M37" s="18">
        <f t="shared" si="15"/>
        <v>190</v>
      </c>
      <c r="N37" s="46">
        <f t="shared" si="15"/>
        <v>48.280900000000003</v>
      </c>
      <c r="O37" s="18">
        <f t="shared" si="15"/>
        <v>170</v>
      </c>
      <c r="P37" s="46">
        <f t="shared" si="15"/>
        <v>75.000900000000001</v>
      </c>
      <c r="Q37" s="18">
        <f t="shared" si="15"/>
        <v>180</v>
      </c>
      <c r="R37" s="49">
        <f t="shared" ref="R37:AD37" si="16">SUM(R17:R36)</f>
        <v>658.24450000000002</v>
      </c>
      <c r="S37" s="18">
        <f t="shared" si="16"/>
        <v>880</v>
      </c>
      <c r="T37" s="46">
        <f t="shared" si="16"/>
        <v>329.5009</v>
      </c>
      <c r="U37" s="18">
        <f t="shared" si="16"/>
        <v>190</v>
      </c>
      <c r="V37" s="46">
        <f t="shared" si="16"/>
        <v>398.55090000000001</v>
      </c>
      <c r="W37" s="18">
        <f t="shared" si="16"/>
        <v>170</v>
      </c>
      <c r="X37" s="46">
        <f t="shared" si="16"/>
        <v>241.90090000000001</v>
      </c>
      <c r="Y37" s="18">
        <f t="shared" si="16"/>
        <v>180</v>
      </c>
      <c r="Z37" s="46">
        <f t="shared" si="16"/>
        <v>246.9409</v>
      </c>
      <c r="AA37" s="18">
        <f t="shared" si="16"/>
        <v>160</v>
      </c>
      <c r="AB37" s="46">
        <f t="shared" si="16"/>
        <v>265</v>
      </c>
      <c r="AC37" s="18">
        <f t="shared" si="16"/>
        <v>484</v>
      </c>
      <c r="AD37" s="46">
        <f t="shared" si="16"/>
        <v>5</v>
      </c>
      <c r="AE37" s="18">
        <v>0</v>
      </c>
      <c r="AF37" s="46">
        <f>SUM(AF17:AF36)</f>
        <v>5</v>
      </c>
      <c r="AG37" s="18">
        <v>0</v>
      </c>
      <c r="AH37" s="43">
        <f>SUM(AH17:AH36)</f>
        <v>1491.8935999999999</v>
      </c>
      <c r="AI37" s="18">
        <f>SUM(AI17:AI36)</f>
        <v>1184</v>
      </c>
      <c r="AJ37" s="46">
        <f>SUM(AJ17:AJ36)</f>
        <v>294.08089999999999</v>
      </c>
      <c r="AK37" s="18">
        <f>SUM(AK17:AK36)</f>
        <v>190</v>
      </c>
      <c r="AL37" s="46">
        <f>SUM(AL17:AL36)</f>
        <v>285.48089999999996</v>
      </c>
      <c r="AM37" s="18">
        <v>0</v>
      </c>
      <c r="AN37" s="46">
        <f t="shared" ref="AN37:AT37" si="17">SUM(AN17:AN36)</f>
        <v>350.78089999999997</v>
      </c>
      <c r="AO37" s="18">
        <f t="shared" si="17"/>
        <v>180</v>
      </c>
      <c r="AP37" s="46">
        <f t="shared" si="17"/>
        <v>258.09090000000003</v>
      </c>
      <c r="AQ37" s="18">
        <f t="shared" si="17"/>
        <v>457</v>
      </c>
      <c r="AR37" s="46">
        <f t="shared" si="17"/>
        <v>195.0009</v>
      </c>
      <c r="AS37" s="18">
        <f t="shared" si="17"/>
        <v>477</v>
      </c>
      <c r="AT37" s="46">
        <f t="shared" si="17"/>
        <v>5</v>
      </c>
      <c r="AU37" s="18">
        <v>0</v>
      </c>
      <c r="AV37" s="46">
        <f>SUM(AV17:AV36)</f>
        <v>5</v>
      </c>
      <c r="AW37" s="18">
        <v>0</v>
      </c>
      <c r="AX37" s="54">
        <f>SUM(AX17:AX36)</f>
        <v>1393.4344999999998</v>
      </c>
      <c r="AY37" s="18">
        <f>SUM(AY17:AY36)</f>
        <v>1304</v>
      </c>
      <c r="AZ37" s="31">
        <f>SUM(AZ17:AZ36)</f>
        <v>214.84399999999997</v>
      </c>
      <c r="BA37" s="18">
        <v>0</v>
      </c>
      <c r="BB37" s="31">
        <f>SUM(BB17:BB36)</f>
        <v>312.09999999999997</v>
      </c>
      <c r="BC37" s="18">
        <f>SUM(BC17:BC36)</f>
        <v>220</v>
      </c>
      <c r="BD37" s="31">
        <f>SUM(BD17:BD36)</f>
        <v>99.331000000000003</v>
      </c>
      <c r="BE37" s="18">
        <v>0</v>
      </c>
      <c r="BF37" s="31">
        <f>SUM(BF17:BF36)</f>
        <v>359.91</v>
      </c>
      <c r="BG37" s="18">
        <f>SUM(BG17:BG36)</f>
        <v>160</v>
      </c>
      <c r="BH37" s="31">
        <f>SUM(BH17:BH36)</f>
        <v>65</v>
      </c>
      <c r="BI37" s="18">
        <v>0</v>
      </c>
      <c r="BJ37" s="31">
        <v>0</v>
      </c>
      <c r="BK37" s="18">
        <v>0</v>
      </c>
      <c r="BL37" s="31">
        <v>0</v>
      </c>
      <c r="BM37" s="18">
        <v>0</v>
      </c>
      <c r="BN37" s="34">
        <f>SUM(BN17:BN36)</f>
        <v>1051.1849999999999</v>
      </c>
      <c r="BO37" s="18">
        <f>SUM(BO17:BO36)</f>
        <v>570</v>
      </c>
      <c r="BP37" s="16">
        <f t="shared" si="14"/>
        <v>15.202</v>
      </c>
      <c r="BQ37" s="10">
        <f t="shared" si="14"/>
        <v>0</v>
      </c>
      <c r="BR37" s="16">
        <f t="shared" si="14"/>
        <v>366.47090000000003</v>
      </c>
      <c r="BS37" s="10">
        <f t="shared" si="14"/>
        <v>80</v>
      </c>
      <c r="BT37" s="16">
        <f t="shared" si="14"/>
        <v>188.6009</v>
      </c>
      <c r="BU37" s="10">
        <f t="shared" si="14"/>
        <v>180</v>
      </c>
      <c r="BV37" s="16">
        <f t="shared" si="14"/>
        <v>0</v>
      </c>
      <c r="BW37" s="10">
        <f t="shared" si="14"/>
        <v>0</v>
      </c>
      <c r="BX37" s="16">
        <f t="shared" si="14"/>
        <v>0</v>
      </c>
      <c r="BY37" s="10">
        <f t="shared" si="14"/>
        <v>0</v>
      </c>
      <c r="BZ37" s="39">
        <f t="shared" si="14"/>
        <v>570.27380000000005</v>
      </c>
      <c r="CA37" s="13">
        <f t="shared" si="14"/>
        <v>260</v>
      </c>
      <c r="CB37"/>
      <c r="CC37"/>
      <c r="CD37"/>
    </row>
    <row r="52" spans="11:11">
      <c r="K52" s="60"/>
    </row>
  </sheetData>
  <mergeCells count="40">
    <mergeCell ref="A1:P1"/>
    <mergeCell ref="F16:G16"/>
    <mergeCell ref="AD16:AE16"/>
    <mergeCell ref="AF16:AG16"/>
    <mergeCell ref="AH16:AI16"/>
    <mergeCell ref="T16:U16"/>
    <mergeCell ref="V16:W16"/>
    <mergeCell ref="X16:Y16"/>
    <mergeCell ref="Z16:AA16"/>
    <mergeCell ref="AB16:AC16"/>
    <mergeCell ref="C16:D16"/>
    <mergeCell ref="R16:S16"/>
    <mergeCell ref="H16:I16"/>
    <mergeCell ref="J16:K16"/>
    <mergeCell ref="L16:M16"/>
    <mergeCell ref="N16:O16"/>
    <mergeCell ref="BX16:BY16"/>
    <mergeCell ref="BZ16:CA16"/>
    <mergeCell ref="A37:B37"/>
    <mergeCell ref="BP16:BQ16"/>
    <mergeCell ref="BR16:BS16"/>
    <mergeCell ref="BT16:BU16"/>
    <mergeCell ref="BV16:BW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AN16:AO16"/>
    <mergeCell ref="P16:Q16"/>
    <mergeCell ref="AL16:AM16"/>
    <mergeCell ref="AJ16:AK16"/>
    <mergeCell ref="AX16:AY16"/>
    <mergeCell ref="AV16:AW16"/>
    <mergeCell ref="AT16:AU16"/>
    <mergeCell ref="AR16:AS16"/>
    <mergeCell ref="AP16:AQ16"/>
  </mergeCells>
  <pageMargins left="0.70866141732283472" right="0.70866141732283472" top="0.78740157480314965" bottom="0.78740157480314965" header="0.31496062992125984" footer="0.31496062992125984"/>
  <pageSetup paperSize="9" scale="2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radka</cp:lastModifiedBy>
  <cp:lastPrinted>2013-06-01T14:41:24Z</cp:lastPrinted>
  <dcterms:created xsi:type="dcterms:W3CDTF">2013-04-17T16:29:45Z</dcterms:created>
  <dcterms:modified xsi:type="dcterms:W3CDTF">2013-06-06T16:24:42Z</dcterms:modified>
</cp:coreProperties>
</file>